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" yWindow="240" windowWidth="1980" windowHeight="1170" tabRatio="947" firstSheet="39" activeTab="55"/>
  </bookViews>
  <sheets>
    <sheet name="2 " sheetId="53" r:id="rId1"/>
    <sheet name="3 " sheetId="6" r:id="rId2"/>
    <sheet name="4." sheetId="7" r:id="rId3"/>
    <sheet name="5" sheetId="8" r:id="rId4"/>
    <sheet name="6" sheetId="9" r:id="rId5"/>
    <sheet name="7م" sheetId="10" r:id="rId6"/>
    <sheet name="8ف" sheetId="11" r:id="rId7"/>
    <sheet name="9" sheetId="12" r:id="rId8"/>
    <sheet name="10" sheetId="13" r:id="rId9"/>
    <sheet name="11" sheetId="14" r:id="rId10"/>
    <sheet name="12" sheetId="15" r:id="rId11"/>
    <sheet name="13" sheetId="16" r:id="rId12"/>
    <sheet name="14" sheetId="17" r:id="rId13"/>
    <sheet name="15 م" sheetId="18" r:id="rId14"/>
    <sheet name=" 16 ف" sheetId="19" r:id="rId15"/>
    <sheet name="17" sheetId="58" r:id="rId16"/>
    <sheet name="18" sheetId="51" r:id="rId17"/>
    <sheet name="19ج" sheetId="22" r:id="rId18"/>
    <sheet name="20" sheetId="23" r:id="rId19"/>
    <sheet name="21" sheetId="24" r:id="rId20"/>
    <sheet name="22" sheetId="27" r:id="rId21"/>
    <sheet name="23" sheetId="28" r:id="rId22"/>
    <sheet name="24" sheetId="31" r:id="rId23"/>
    <sheet name="25ف" sheetId="63" r:id="rId24"/>
    <sheet name="26" sheetId="57" r:id="rId25"/>
    <sheet name="27" sheetId="25" r:id="rId26"/>
    <sheet name="28" sheetId="59" r:id="rId27"/>
    <sheet name="29" sheetId="55" r:id="rId28"/>
    <sheet name="30" sheetId="66" r:id="rId29"/>
    <sheet name="31" sheetId="26" r:id="rId30"/>
    <sheet name="32" sheetId="29" r:id="rId31"/>
    <sheet name="33" sheetId="30" r:id="rId32"/>
    <sheet name="34" sheetId="62" r:id="rId33"/>
    <sheet name="35" sheetId="64" r:id="rId34"/>
    <sheet name="36" sheetId="36" r:id="rId35"/>
    <sheet name="37" sheetId="37" r:id="rId36"/>
    <sheet name="38" sheetId="38" r:id="rId37"/>
    <sheet name="39" sheetId="39" r:id="rId38"/>
    <sheet name="40" sheetId="40" r:id="rId39"/>
    <sheet name="41" sheetId="41" r:id="rId40"/>
    <sheet name="42" sheetId="42" r:id="rId41"/>
    <sheet name="43" sheetId="43" r:id="rId42"/>
    <sheet name="44" sheetId="44" r:id="rId43"/>
    <sheet name="45" sheetId="45" r:id="rId44"/>
    <sheet name="46" sheetId="46" r:id="rId45"/>
    <sheet name="47" sheetId="47" r:id="rId46"/>
    <sheet name="48n" sheetId="67" r:id="rId47"/>
    <sheet name="49" sheetId="48" r:id="rId48"/>
    <sheet name="49cont" sheetId="68" r:id="rId49"/>
    <sheet name="50" sheetId="69" r:id="rId50"/>
    <sheet name="51" sheetId="70" r:id="rId51"/>
    <sheet name="52" sheetId="71" r:id="rId52"/>
    <sheet name="53" sheetId="72" r:id="rId53"/>
    <sheet name="54" sheetId="73" r:id="rId54"/>
    <sheet name="55" sheetId="74" r:id="rId55"/>
    <sheet name="56" sheetId="75" r:id="rId56"/>
    <sheet name="Sheet1" sheetId="77" r:id="rId57"/>
  </sheets>
  <definedNames>
    <definedName name="_xlnm.Print_Area" localSheetId="14">' 16 ف'!$A$1:$Q$26</definedName>
    <definedName name="_xlnm.Print_Area" localSheetId="8">'10'!$A$1:$S$25</definedName>
    <definedName name="_xlnm.Print_Area" localSheetId="9">'11'!$A$1:$U$26</definedName>
    <definedName name="_xlnm.Print_Area" localSheetId="11">'13'!$A$1:$S$27</definedName>
    <definedName name="_xlnm.Print_Area" localSheetId="12">'14'!$A$1:$AC$24</definedName>
    <definedName name="_xlnm.Print_Area" localSheetId="13">'15 م'!$A$1:$Q$32</definedName>
    <definedName name="_xlnm.Print_Area" localSheetId="15">'17'!$A$1:$Q$17</definedName>
    <definedName name="_xlnm.Print_Area" localSheetId="16">'18'!$A$1:$U$17</definedName>
    <definedName name="_xlnm.Print_Area" localSheetId="17">'19ج'!$A$1:$J$20</definedName>
    <definedName name="_xlnm.Print_Area" localSheetId="0">'2 '!$A$1:$J$25</definedName>
    <definedName name="_xlnm.Print_Area" localSheetId="18">'20'!$A$1:$Q$18</definedName>
    <definedName name="_xlnm.Print_Area" localSheetId="19">'21'!$A$1:$U$19</definedName>
    <definedName name="_xlnm.Print_Area" localSheetId="20">'22'!$A$1:$O$18</definedName>
    <definedName name="_xlnm.Print_Area" localSheetId="21">'23'!$A$1:$S$18</definedName>
    <definedName name="_xlnm.Print_Area" localSheetId="22">'24'!$A$1:$Q$18</definedName>
    <definedName name="_xlnm.Print_Area" localSheetId="23">'25ف'!$A$1:$Q$19</definedName>
    <definedName name="_xlnm.Print_Area" localSheetId="24">'26'!$A$1:$Q$11</definedName>
    <definedName name="_xlnm.Print_Area" localSheetId="25">'27'!$A$1:$Y$22</definedName>
    <definedName name="_xlnm.Print_Area" localSheetId="26">'28'!$A$1:$J$22</definedName>
    <definedName name="_xlnm.Print_Area" localSheetId="27">'29'!$A$1:$R$23</definedName>
    <definedName name="_xlnm.Print_Area" localSheetId="1">'3 '!$A$1:$Q$20</definedName>
    <definedName name="_xlnm.Print_Area" localSheetId="28">'30'!$A$1:$Y$26</definedName>
    <definedName name="_xlnm.Print_Area" localSheetId="30">'32'!$A$1:$Y$18</definedName>
    <definedName name="_xlnm.Print_Area" localSheetId="31">'33'!$A$1:$S$16</definedName>
    <definedName name="_xlnm.Print_Area" localSheetId="32">'34'!$A$1:$Q$24</definedName>
    <definedName name="_xlnm.Print_Area" localSheetId="33">'35'!$A$1:$Q$19</definedName>
    <definedName name="_xlnm.Print_Area" localSheetId="34">'36'!$A$1:$L$24</definedName>
    <definedName name="_xlnm.Print_Area" localSheetId="35">'37'!$A$1:$AC$24</definedName>
    <definedName name="_xlnm.Print_Area" localSheetId="36">'38'!$A$1:$I$15</definedName>
    <definedName name="_xlnm.Print_Area" localSheetId="37">'39'!$A$1:$AC$46</definedName>
    <definedName name="_xlnm.Print_Area" localSheetId="2">'4.'!$A$1:$Q$21</definedName>
    <definedName name="_xlnm.Print_Area" localSheetId="38">'40'!$A$1:$O$18</definedName>
    <definedName name="_xlnm.Print_Area" localSheetId="39">'41'!$A$1:$G$19</definedName>
    <definedName name="_xlnm.Print_Area" localSheetId="41">'43'!$A$1:$G$19</definedName>
    <definedName name="_xlnm.Print_Area" localSheetId="42">'44'!$A$1:$AA$26</definedName>
    <definedName name="_xlnm.Print_Area" localSheetId="43">'45'!$A$1:$I$24</definedName>
    <definedName name="_xlnm.Print_Area" localSheetId="44">'46'!$A$1:$Q$24</definedName>
    <definedName name="_xlnm.Print_Area" localSheetId="45">'47'!$A$1:$R$23</definedName>
    <definedName name="_xlnm.Print_Area" localSheetId="47">'49'!$A$1:$H$24</definedName>
    <definedName name="_xlnm.Print_Area" localSheetId="3">'5'!$A$1:$Q$23</definedName>
    <definedName name="_xlnm.Print_Area" localSheetId="4">'6'!$A$1:$R$24</definedName>
    <definedName name="_xlnm.Print_Area" localSheetId="5">'7م'!$A$1:$S$26</definedName>
    <definedName name="_xlnm.Print_Area" localSheetId="6">'8ف'!$A$1:$Q$25</definedName>
    <definedName name="_xlnm.Print_Area" localSheetId="7">'9'!$A$1:$O$24</definedName>
  </definedNames>
  <calcPr calcId="144525"/>
</workbook>
</file>

<file path=xl/calcChain.xml><?xml version="1.0" encoding="utf-8"?>
<calcChain xmlns="http://schemas.openxmlformats.org/spreadsheetml/2006/main">
  <c r="D22" i="36" l="1"/>
  <c r="C22" i="36"/>
  <c r="N17" i="58" l="1"/>
  <c r="F8" i="58"/>
  <c r="F9" i="58"/>
  <c r="F10" i="58"/>
  <c r="F11" i="58"/>
  <c r="F12" i="58"/>
  <c r="F13" i="58"/>
  <c r="F14" i="58"/>
  <c r="F15" i="58"/>
  <c r="F16" i="58"/>
  <c r="N15" i="63"/>
  <c r="O15" i="63"/>
  <c r="N15" i="31"/>
  <c r="O15" i="31"/>
  <c r="P15" i="28"/>
  <c r="Q15" i="28"/>
  <c r="R15" i="28"/>
  <c r="M15" i="27"/>
  <c r="N15" i="27" s="1"/>
  <c r="L15" i="27"/>
  <c r="L14" i="23"/>
  <c r="M14" i="23"/>
  <c r="Q14" i="51"/>
  <c r="R14" i="51"/>
  <c r="O14" i="58"/>
  <c r="L14" i="58"/>
  <c r="I14" i="58"/>
  <c r="H8" i="12"/>
  <c r="O13" i="6"/>
  <c r="N13" i="6"/>
  <c r="M13" i="6"/>
  <c r="L13" i="6"/>
  <c r="K13" i="6"/>
  <c r="J13" i="6"/>
  <c r="I13" i="6"/>
  <c r="H13" i="6"/>
  <c r="G13" i="6"/>
  <c r="F13" i="6"/>
  <c r="E13" i="6"/>
  <c r="D13" i="6"/>
  <c r="E8" i="9"/>
  <c r="AB22" i="39"/>
  <c r="Z22" i="39"/>
  <c r="AA22" i="39"/>
  <c r="Z41" i="39"/>
  <c r="AA41" i="39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P15" i="63" l="1"/>
  <c r="P15" i="31"/>
  <c r="N14" i="23"/>
  <c r="S14" i="51"/>
  <c r="AB41" i="39"/>
  <c r="B23" i="48"/>
  <c r="C23" i="48"/>
  <c r="D23" i="48"/>
  <c r="E23" i="48"/>
  <c r="F23" i="48"/>
  <c r="G23" i="48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9" i="68"/>
  <c r="I9" i="68"/>
  <c r="F24" i="68"/>
  <c r="G24" i="68"/>
  <c r="C23" i="69" l="1"/>
  <c r="B23" i="69"/>
  <c r="D8" i="69"/>
  <c r="F24" i="73"/>
  <c r="E24" i="73"/>
  <c r="C24" i="73"/>
  <c r="B24" i="73"/>
  <c r="G23" i="73"/>
  <c r="D23" i="73"/>
  <c r="G22" i="73"/>
  <c r="D22" i="73"/>
  <c r="G21" i="73"/>
  <c r="D21" i="73"/>
  <c r="G20" i="73"/>
  <c r="D20" i="73"/>
  <c r="G19" i="73"/>
  <c r="D19" i="73"/>
  <c r="G18" i="73"/>
  <c r="D18" i="73"/>
  <c r="G17" i="73"/>
  <c r="D17" i="73"/>
  <c r="G16" i="73"/>
  <c r="D16" i="73"/>
  <c r="G15" i="73"/>
  <c r="D15" i="73"/>
  <c r="G14" i="73"/>
  <c r="D14" i="73"/>
  <c r="G13" i="73"/>
  <c r="D13" i="73"/>
  <c r="G12" i="73"/>
  <c r="D12" i="73"/>
  <c r="G11" i="73"/>
  <c r="D11" i="73"/>
  <c r="G10" i="73"/>
  <c r="D10" i="73"/>
  <c r="G9" i="73"/>
  <c r="G24" i="73" s="1"/>
  <c r="D9" i="73"/>
  <c r="D24" i="73" s="1"/>
  <c r="D34" i="72"/>
  <c r="D27" i="72"/>
  <c r="B50" i="72"/>
  <c r="D48" i="72"/>
  <c r="D46" i="72"/>
  <c r="D41" i="72"/>
  <c r="D42" i="72"/>
  <c r="C50" i="72"/>
  <c r="D37" i="72"/>
  <c r="D21" i="72"/>
  <c r="D19" i="72"/>
  <c r="C23" i="71"/>
  <c r="E23" i="71"/>
  <c r="F23" i="71"/>
  <c r="B23" i="71"/>
  <c r="G8" i="71"/>
  <c r="D8" i="71"/>
  <c r="V10" i="25" l="1"/>
  <c r="V9" i="25"/>
  <c r="M13" i="27" l="1"/>
  <c r="N13" i="27" s="1"/>
  <c r="L12" i="27"/>
  <c r="Q10" i="51"/>
  <c r="N8" i="19" l="1"/>
  <c r="O8" i="19"/>
  <c r="N9" i="18"/>
  <c r="O9" i="18"/>
  <c r="P9" i="18"/>
  <c r="E12" i="12"/>
  <c r="E13" i="12"/>
  <c r="E14" i="12"/>
  <c r="E15" i="12"/>
  <c r="E16" i="12"/>
  <c r="E17" i="12"/>
  <c r="E18" i="12"/>
  <c r="E19" i="12"/>
  <c r="N8" i="12"/>
  <c r="K8" i="12"/>
  <c r="E8" i="12"/>
  <c r="P9" i="13"/>
  <c r="Q9" i="13"/>
  <c r="R9" i="13" s="1"/>
  <c r="P10" i="13"/>
  <c r="Q10" i="13"/>
  <c r="R10" i="13" s="1"/>
  <c r="N8" i="11"/>
  <c r="O8" i="11"/>
  <c r="P8" i="11"/>
  <c r="P8" i="10"/>
  <c r="Q8" i="10"/>
  <c r="R8" i="10"/>
  <c r="E23" i="8"/>
  <c r="M8" i="8"/>
  <c r="N8" i="8"/>
  <c r="O8" i="8"/>
  <c r="J8" i="8"/>
  <c r="G8" i="8"/>
  <c r="D8" i="8"/>
  <c r="P8" i="16"/>
  <c r="Q8" i="16"/>
  <c r="P8" i="19" l="1"/>
  <c r="R8" i="16"/>
  <c r="P8" i="8"/>
  <c r="O9" i="57" l="1"/>
  <c r="O8" i="57"/>
  <c r="O10" i="57" s="1"/>
  <c r="N10" i="57"/>
  <c r="M10" i="57"/>
  <c r="D49" i="72" l="1"/>
  <c r="C15" i="75"/>
  <c r="B15" i="75"/>
  <c r="D14" i="75"/>
  <c r="D13" i="75"/>
  <c r="D12" i="75"/>
  <c r="D11" i="75"/>
  <c r="D10" i="75"/>
  <c r="D9" i="75"/>
  <c r="D8" i="75"/>
  <c r="C23" i="74"/>
  <c r="B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23" i="74" l="1"/>
  <c r="D15" i="75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43" i="72"/>
  <c r="D20" i="72"/>
  <c r="D22" i="72"/>
  <c r="D23" i="72"/>
  <c r="D24" i="72"/>
  <c r="D25" i="72"/>
  <c r="D26" i="72"/>
  <c r="D28" i="72"/>
  <c r="D29" i="72"/>
  <c r="D30" i="72"/>
  <c r="D31" i="72"/>
  <c r="D32" i="72"/>
  <c r="D33" i="72"/>
  <c r="D35" i="72"/>
  <c r="D36" i="72"/>
  <c r="D38" i="72"/>
  <c r="D39" i="72"/>
  <c r="D40" i="72"/>
  <c r="D7" i="72"/>
  <c r="D47" i="72"/>
  <c r="D45" i="72"/>
  <c r="D44" i="72"/>
  <c r="D18" i="72"/>
  <c r="D17" i="72"/>
  <c r="D16" i="72"/>
  <c r="D15" i="72"/>
  <c r="D14" i="72"/>
  <c r="D13" i="72"/>
  <c r="D12" i="72"/>
  <c r="D11" i="72"/>
  <c r="D10" i="72"/>
  <c r="D9" i="72"/>
  <c r="D8" i="72"/>
  <c r="G10" i="71"/>
  <c r="G11" i="71"/>
  <c r="G12" i="71"/>
  <c r="G13" i="71"/>
  <c r="G14" i="71"/>
  <c r="G15" i="71"/>
  <c r="G16" i="71"/>
  <c r="G17" i="71"/>
  <c r="G18" i="71"/>
  <c r="G19" i="71"/>
  <c r="G20" i="71"/>
  <c r="G21" i="71"/>
  <c r="G22" i="71"/>
  <c r="G9" i="71"/>
  <c r="D9" i="71"/>
  <c r="D8" i="70"/>
  <c r="C23" i="70"/>
  <c r="B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22" i="69"/>
  <c r="D21" i="69"/>
  <c r="D20" i="69"/>
  <c r="D19" i="69"/>
  <c r="D18" i="69"/>
  <c r="D17" i="69"/>
  <c r="D16" i="69"/>
  <c r="D15" i="69"/>
  <c r="D14" i="69"/>
  <c r="D13" i="69"/>
  <c r="D12" i="69"/>
  <c r="D11" i="69"/>
  <c r="D10" i="69"/>
  <c r="D9" i="69"/>
  <c r="D23" i="69" s="1"/>
  <c r="D23" i="71" l="1"/>
  <c r="G23" i="71"/>
  <c r="D50" i="72"/>
  <c r="G12" i="69"/>
  <c r="D23" i="70"/>
  <c r="B24" i="68"/>
  <c r="C24" i="68"/>
  <c r="D24" i="68"/>
  <c r="E24" i="68"/>
  <c r="C24" i="67"/>
  <c r="B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J17" i="68" l="1"/>
  <c r="J19" i="68"/>
  <c r="J11" i="68"/>
  <c r="J18" i="68"/>
  <c r="J16" i="68"/>
  <c r="J15" i="68"/>
  <c r="J20" i="68"/>
  <c r="J22" i="68"/>
  <c r="J23" i="68"/>
  <c r="J14" i="68"/>
  <c r="J12" i="68"/>
  <c r="J21" i="68"/>
  <c r="J13" i="68"/>
  <c r="G21" i="69"/>
  <c r="G19" i="69"/>
  <c r="G17" i="69"/>
  <c r="G15" i="69"/>
  <c r="G13" i="69"/>
  <c r="G11" i="69"/>
  <c r="G9" i="69"/>
  <c r="G22" i="69"/>
  <c r="G18" i="69"/>
  <c r="G14" i="69"/>
  <c r="G10" i="69"/>
  <c r="G20" i="69"/>
  <c r="G16" i="69"/>
  <c r="J10" i="68"/>
  <c r="J9" i="68"/>
  <c r="I24" i="68"/>
  <c r="H24" i="68"/>
  <c r="D24" i="67"/>
  <c r="X10" i="44"/>
  <c r="N9" i="47"/>
  <c r="O9" i="47"/>
  <c r="N11" i="47"/>
  <c r="O11" i="47"/>
  <c r="N12" i="47"/>
  <c r="O12" i="47"/>
  <c r="N13" i="47"/>
  <c r="O13" i="47"/>
  <c r="N14" i="47"/>
  <c r="O14" i="47"/>
  <c r="N15" i="47"/>
  <c r="O15" i="47"/>
  <c r="N16" i="47"/>
  <c r="O16" i="47"/>
  <c r="N17" i="47"/>
  <c r="O17" i="47"/>
  <c r="N18" i="47"/>
  <c r="O18" i="47"/>
  <c r="N19" i="47"/>
  <c r="O19" i="47"/>
  <c r="N20" i="47"/>
  <c r="O20" i="47"/>
  <c r="N21" i="47"/>
  <c r="O21" i="47"/>
  <c r="N22" i="47"/>
  <c r="O22" i="47"/>
  <c r="N9" i="46"/>
  <c r="O9" i="46"/>
  <c r="N11" i="46"/>
  <c r="O11" i="46"/>
  <c r="N12" i="46"/>
  <c r="O12" i="46"/>
  <c r="N13" i="46"/>
  <c r="O13" i="46"/>
  <c r="N14" i="46"/>
  <c r="O14" i="46"/>
  <c r="N15" i="46"/>
  <c r="O15" i="46"/>
  <c r="N16" i="46"/>
  <c r="O16" i="46"/>
  <c r="N17" i="46"/>
  <c r="O17" i="46"/>
  <c r="N18" i="46"/>
  <c r="O18" i="46"/>
  <c r="N19" i="46"/>
  <c r="O19" i="46"/>
  <c r="N20" i="46"/>
  <c r="O20" i="46"/>
  <c r="N21" i="46"/>
  <c r="O21" i="46"/>
  <c r="N22" i="46"/>
  <c r="O22" i="46"/>
  <c r="X13" i="44"/>
  <c r="Y13" i="44"/>
  <c r="X9" i="44"/>
  <c r="Y9" i="44"/>
  <c r="J24" i="68" l="1"/>
  <c r="G23" i="69"/>
  <c r="Z9" i="44"/>
  <c r="P22" i="47"/>
  <c r="P21" i="47"/>
  <c r="P20" i="47"/>
  <c r="P19" i="47"/>
  <c r="P18" i="47"/>
  <c r="P17" i="47"/>
  <c r="P16" i="47"/>
  <c r="P15" i="47"/>
  <c r="P14" i="47"/>
  <c r="P13" i="47"/>
  <c r="P12" i="47"/>
  <c r="P11" i="47"/>
  <c r="P9" i="47"/>
  <c r="P22" i="46"/>
  <c r="P21" i="46"/>
  <c r="P20" i="46"/>
  <c r="P19" i="46"/>
  <c r="P18" i="46"/>
  <c r="P17" i="46"/>
  <c r="P16" i="46"/>
  <c r="P15" i="46"/>
  <c r="P14" i="46"/>
  <c r="P13" i="46"/>
  <c r="P12" i="46"/>
  <c r="P11" i="46"/>
  <c r="P9" i="46"/>
  <c r="Z13" i="44"/>
  <c r="AA14" i="39"/>
  <c r="Z14" i="39"/>
  <c r="Z10" i="37"/>
  <c r="AA10" i="37"/>
  <c r="Z12" i="37"/>
  <c r="AA12" i="37"/>
  <c r="Z13" i="37"/>
  <c r="AA13" i="37"/>
  <c r="Z14" i="37"/>
  <c r="AA14" i="37"/>
  <c r="Z15" i="37"/>
  <c r="AA15" i="37"/>
  <c r="Z16" i="37"/>
  <c r="AA16" i="37"/>
  <c r="Z17" i="37"/>
  <c r="AA17" i="37"/>
  <c r="Z18" i="37"/>
  <c r="AA18" i="37"/>
  <c r="Z19" i="37"/>
  <c r="AA19" i="37"/>
  <c r="Z20" i="37"/>
  <c r="AA20" i="37"/>
  <c r="Z21" i="37"/>
  <c r="AA21" i="37"/>
  <c r="Z22" i="37"/>
  <c r="AA22" i="37"/>
  <c r="Z23" i="37"/>
  <c r="AA23" i="37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8" i="36"/>
  <c r="X13" i="26"/>
  <c r="Y13" i="26"/>
  <c r="X14" i="26"/>
  <c r="Y14" i="26"/>
  <c r="X15" i="26"/>
  <c r="Y15" i="26"/>
  <c r="X16" i="26"/>
  <c r="Y16" i="26"/>
  <c r="X17" i="26"/>
  <c r="Y17" i="26"/>
  <c r="X18" i="26"/>
  <c r="Y18" i="26"/>
  <c r="X19" i="26"/>
  <c r="Y19" i="26"/>
  <c r="X20" i="26"/>
  <c r="Y20" i="26"/>
  <c r="X21" i="26"/>
  <c r="Y21" i="26"/>
  <c r="X22" i="26"/>
  <c r="Y22" i="26"/>
  <c r="X23" i="26"/>
  <c r="Y23" i="26"/>
  <c r="AB14" i="39" l="1"/>
  <c r="AB16" i="37"/>
  <c r="AB12" i="37"/>
  <c r="AB23" i="37"/>
  <c r="AB22" i="37"/>
  <c r="AB21" i="37"/>
  <c r="AB20" i="37"/>
  <c r="AB19" i="37"/>
  <c r="AB18" i="37"/>
  <c r="AB15" i="37"/>
  <c r="AB14" i="37"/>
  <c r="AB17" i="37"/>
  <c r="AB13" i="37"/>
  <c r="AB10" i="37"/>
  <c r="Z23" i="26"/>
  <c r="Z22" i="26"/>
  <c r="Z21" i="26"/>
  <c r="Z20" i="26"/>
  <c r="Z19" i="26"/>
  <c r="Z18" i="26"/>
  <c r="Z17" i="26"/>
  <c r="Z16" i="26"/>
  <c r="Z15" i="26"/>
  <c r="Z13" i="26"/>
  <c r="Z14" i="26"/>
  <c r="K9" i="12"/>
  <c r="K11" i="12"/>
  <c r="K12" i="12"/>
  <c r="K13" i="12"/>
  <c r="K14" i="12"/>
  <c r="K15" i="12"/>
  <c r="K16" i="12"/>
  <c r="K17" i="12"/>
  <c r="K18" i="12"/>
  <c r="K19" i="12"/>
  <c r="K20" i="12"/>
  <c r="K21" i="12"/>
  <c r="E9" i="12"/>
  <c r="P9" i="16"/>
  <c r="Q9" i="16"/>
  <c r="R9" i="16" l="1"/>
  <c r="F22" i="16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P13" i="10"/>
  <c r="Q13" i="10"/>
  <c r="P15" i="10"/>
  <c r="Q15" i="10"/>
  <c r="P16" i="10"/>
  <c r="Q16" i="10"/>
  <c r="P17" i="10"/>
  <c r="Q17" i="10"/>
  <c r="P18" i="10"/>
  <c r="Q18" i="10"/>
  <c r="P19" i="10"/>
  <c r="Q19" i="10"/>
  <c r="P20" i="10"/>
  <c r="Q20" i="10"/>
  <c r="P21" i="10"/>
  <c r="Q21" i="10"/>
  <c r="P22" i="10"/>
  <c r="Q22" i="10"/>
  <c r="P14" i="10"/>
  <c r="Q14" i="10"/>
  <c r="Q9" i="10"/>
  <c r="Q10" i="10"/>
  <c r="Q11" i="10"/>
  <c r="Q12" i="10"/>
  <c r="N13" i="8"/>
  <c r="O13" i="8"/>
  <c r="N14" i="8"/>
  <c r="O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M13" i="8"/>
  <c r="P13" i="8" s="1"/>
  <c r="M14" i="8"/>
  <c r="M15" i="8"/>
  <c r="M16" i="8"/>
  <c r="M17" i="8"/>
  <c r="M18" i="8"/>
  <c r="M19" i="8"/>
  <c r="M20" i="8"/>
  <c r="M21" i="8"/>
  <c r="M22" i="8"/>
  <c r="R13" i="10" l="1"/>
  <c r="P22" i="11"/>
  <c r="P21" i="11"/>
  <c r="P17" i="11"/>
  <c r="P16" i="11"/>
  <c r="P15" i="11"/>
  <c r="P14" i="11"/>
  <c r="P13" i="11"/>
  <c r="P19" i="11"/>
  <c r="P18" i="11"/>
  <c r="P20" i="11"/>
  <c r="R20" i="10"/>
  <c r="R22" i="10"/>
  <c r="R21" i="10"/>
  <c r="R19" i="10"/>
  <c r="R18" i="10"/>
  <c r="R17" i="10"/>
  <c r="R16" i="10"/>
  <c r="R15" i="10"/>
  <c r="R14" i="10"/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Z34" i="39"/>
  <c r="AA34" i="39"/>
  <c r="N10" i="19"/>
  <c r="N11" i="19"/>
  <c r="N12" i="19"/>
  <c r="N13" i="19"/>
  <c r="N14" i="19"/>
  <c r="N15" i="19"/>
  <c r="P10" i="10"/>
  <c r="P11" i="10"/>
  <c r="P12" i="10"/>
  <c r="R12" i="10" s="1"/>
  <c r="P9" i="10"/>
  <c r="C23" i="10"/>
  <c r="B23" i="10"/>
  <c r="K13" i="9"/>
  <c r="N9" i="7"/>
  <c r="O9" i="7"/>
  <c r="N10" i="7"/>
  <c r="O10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O8" i="7"/>
  <c r="N8" i="7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P8" i="9"/>
  <c r="O8" i="9"/>
  <c r="N9" i="8"/>
  <c r="O9" i="8"/>
  <c r="N10" i="8"/>
  <c r="O10" i="8"/>
  <c r="N11" i="8"/>
  <c r="O11" i="8"/>
  <c r="N12" i="8"/>
  <c r="O12" i="8"/>
  <c r="H9" i="9"/>
  <c r="H10" i="9"/>
  <c r="H11" i="9"/>
  <c r="H12" i="9"/>
  <c r="H13" i="9"/>
  <c r="H14" i="9"/>
  <c r="H15" i="9"/>
  <c r="H16" i="9"/>
  <c r="H17" i="9"/>
  <c r="H18" i="9"/>
  <c r="H19" i="9"/>
  <c r="H20" i="9"/>
  <c r="H8" i="9"/>
  <c r="F21" i="9"/>
  <c r="G21" i="9"/>
  <c r="G17" i="8"/>
  <c r="G18" i="8"/>
  <c r="G19" i="8"/>
  <c r="G20" i="8"/>
  <c r="G21" i="8"/>
  <c r="P21" i="8" s="1"/>
  <c r="G22" i="8"/>
  <c r="G9" i="8"/>
  <c r="G10" i="8"/>
  <c r="G11" i="8"/>
  <c r="G12" i="8"/>
  <c r="G14" i="8"/>
  <c r="G15" i="8"/>
  <c r="G16" i="8"/>
  <c r="F23" i="8"/>
  <c r="F21" i="7"/>
  <c r="E21" i="7"/>
  <c r="G9" i="7"/>
  <c r="G10" i="7"/>
  <c r="G11" i="7"/>
  <c r="G12" i="7"/>
  <c r="G13" i="7"/>
  <c r="G14" i="7"/>
  <c r="G15" i="7"/>
  <c r="G16" i="7"/>
  <c r="G17" i="7"/>
  <c r="G18" i="7"/>
  <c r="G19" i="7"/>
  <c r="G20" i="7"/>
  <c r="G8" i="7"/>
  <c r="O11" i="6"/>
  <c r="L11" i="6"/>
  <c r="I11" i="6"/>
  <c r="F11" i="6"/>
  <c r="F23" i="53"/>
  <c r="N9" i="11"/>
  <c r="O9" i="11"/>
  <c r="N10" i="11"/>
  <c r="O10" i="11"/>
  <c r="N11" i="11"/>
  <c r="O11" i="11"/>
  <c r="N12" i="11"/>
  <c r="O12" i="11"/>
  <c r="D15" i="42"/>
  <c r="F9" i="42"/>
  <c r="F10" i="42"/>
  <c r="F11" i="42"/>
  <c r="F12" i="42"/>
  <c r="F13" i="42"/>
  <c r="F14" i="42"/>
  <c r="F16" i="42"/>
  <c r="F17" i="42"/>
  <c r="F18" i="42"/>
  <c r="F20" i="42"/>
  <c r="F21" i="42"/>
  <c r="F22" i="42"/>
  <c r="F8" i="42"/>
  <c r="F45" i="39"/>
  <c r="F7" i="38"/>
  <c r="F8" i="38"/>
  <c r="F9" i="38"/>
  <c r="F10" i="38"/>
  <c r="F11" i="38"/>
  <c r="F12" i="38"/>
  <c r="F13" i="38"/>
  <c r="F6" i="38"/>
  <c r="F9" i="57"/>
  <c r="F8" i="57"/>
  <c r="C13" i="6"/>
  <c r="E20" i="59"/>
  <c r="C20" i="59"/>
  <c r="F23" i="18"/>
  <c r="N10" i="47"/>
  <c r="N23" i="47" s="1"/>
  <c r="O10" i="47"/>
  <c r="C23" i="47"/>
  <c r="D23" i="47"/>
  <c r="E23" i="47"/>
  <c r="F23" i="47"/>
  <c r="G23" i="47"/>
  <c r="H23" i="47"/>
  <c r="I23" i="47"/>
  <c r="J23" i="47"/>
  <c r="K23" i="47"/>
  <c r="L23" i="47"/>
  <c r="M23" i="47"/>
  <c r="B23" i="47"/>
  <c r="N10" i="46"/>
  <c r="O10" i="46"/>
  <c r="C23" i="46"/>
  <c r="D23" i="46"/>
  <c r="E23" i="46"/>
  <c r="F23" i="46"/>
  <c r="G23" i="46"/>
  <c r="H23" i="46"/>
  <c r="I23" i="46"/>
  <c r="J23" i="46"/>
  <c r="K23" i="46"/>
  <c r="L23" i="46"/>
  <c r="M23" i="46"/>
  <c r="B23" i="46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7" i="45"/>
  <c r="E21" i="45"/>
  <c r="C21" i="45"/>
  <c r="Y10" i="44"/>
  <c r="X11" i="44"/>
  <c r="Y11" i="44"/>
  <c r="X12" i="44"/>
  <c r="Y12" i="44"/>
  <c r="X14" i="44"/>
  <c r="Y14" i="44"/>
  <c r="X15" i="44"/>
  <c r="Y15" i="44"/>
  <c r="X16" i="44"/>
  <c r="Y16" i="44"/>
  <c r="X17" i="44"/>
  <c r="Y17" i="44"/>
  <c r="X18" i="44"/>
  <c r="Y18" i="44"/>
  <c r="X19" i="44"/>
  <c r="Y19" i="44"/>
  <c r="X20" i="44"/>
  <c r="Y20" i="44"/>
  <c r="X21" i="44"/>
  <c r="Y21" i="44"/>
  <c r="X22" i="44"/>
  <c r="Y22" i="44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W23" i="44"/>
  <c r="B23" i="44"/>
  <c r="E9" i="43"/>
  <c r="E10" i="43"/>
  <c r="E8" i="43"/>
  <c r="D11" i="43"/>
  <c r="C11" i="43"/>
  <c r="E23" i="42"/>
  <c r="D23" i="42"/>
  <c r="F23" i="42"/>
  <c r="E15" i="42"/>
  <c r="E9" i="41"/>
  <c r="E10" i="41"/>
  <c r="E11" i="41"/>
  <c r="E12" i="41"/>
  <c r="E13" i="41"/>
  <c r="E14" i="41"/>
  <c r="E15" i="41"/>
  <c r="E16" i="41"/>
  <c r="E17" i="41"/>
  <c r="E8" i="41"/>
  <c r="D18" i="41"/>
  <c r="D19" i="41" s="1"/>
  <c r="C18" i="41"/>
  <c r="C18" i="40"/>
  <c r="D18" i="40"/>
  <c r="E18" i="40"/>
  <c r="F18" i="40"/>
  <c r="G18" i="40"/>
  <c r="H18" i="40"/>
  <c r="I18" i="40"/>
  <c r="J18" i="40"/>
  <c r="K18" i="40"/>
  <c r="B18" i="40"/>
  <c r="L8" i="40"/>
  <c r="M8" i="40"/>
  <c r="L9" i="40"/>
  <c r="M9" i="40"/>
  <c r="L10" i="40"/>
  <c r="M10" i="40"/>
  <c r="L11" i="40"/>
  <c r="M11" i="40"/>
  <c r="L12" i="40"/>
  <c r="M12" i="40"/>
  <c r="L13" i="40"/>
  <c r="M13" i="40"/>
  <c r="L14" i="40"/>
  <c r="M14" i="40"/>
  <c r="L15" i="40"/>
  <c r="M15" i="40"/>
  <c r="L16" i="40"/>
  <c r="M16" i="40"/>
  <c r="L17" i="40"/>
  <c r="M17" i="40"/>
  <c r="M7" i="40"/>
  <c r="L7" i="40"/>
  <c r="Z35" i="39"/>
  <c r="AA35" i="39"/>
  <c r="Z36" i="39"/>
  <c r="AA36" i="39"/>
  <c r="Z37" i="39"/>
  <c r="AA37" i="39"/>
  <c r="Z38" i="39"/>
  <c r="AA38" i="39"/>
  <c r="Z39" i="39"/>
  <c r="AA39" i="39"/>
  <c r="Z40" i="39"/>
  <c r="AA40" i="39"/>
  <c r="Z42" i="39"/>
  <c r="AA42" i="39"/>
  <c r="Z43" i="39"/>
  <c r="AA43" i="39"/>
  <c r="Z44" i="39"/>
  <c r="AA44" i="39"/>
  <c r="AA33" i="39"/>
  <c r="Z33" i="39"/>
  <c r="Z8" i="39"/>
  <c r="AA8" i="39"/>
  <c r="Z9" i="39"/>
  <c r="AA9" i="39"/>
  <c r="Z10" i="39"/>
  <c r="AA10" i="39"/>
  <c r="Z11" i="39"/>
  <c r="AA11" i="39"/>
  <c r="Z12" i="39"/>
  <c r="AA12" i="39"/>
  <c r="Z13" i="39"/>
  <c r="AA13" i="39"/>
  <c r="Z15" i="39"/>
  <c r="AA15" i="39"/>
  <c r="Z16" i="39"/>
  <c r="AA16" i="39"/>
  <c r="Z17" i="39"/>
  <c r="AA17" i="39"/>
  <c r="Z18" i="39"/>
  <c r="AA18" i="39"/>
  <c r="Z19" i="39"/>
  <c r="AA19" i="39"/>
  <c r="Z20" i="39"/>
  <c r="AA20" i="39"/>
  <c r="Z21" i="39"/>
  <c r="AA21" i="39"/>
  <c r="Z23" i="39"/>
  <c r="AA23" i="39"/>
  <c r="Z29" i="39"/>
  <c r="AA29" i="39"/>
  <c r="Z30" i="39"/>
  <c r="AA30" i="39"/>
  <c r="Z31" i="39"/>
  <c r="AA31" i="39"/>
  <c r="Z32" i="39"/>
  <c r="AA32" i="39"/>
  <c r="AA7" i="39"/>
  <c r="Z7" i="39"/>
  <c r="C45" i="39"/>
  <c r="D45" i="39"/>
  <c r="E45" i="39"/>
  <c r="G45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B45" i="39"/>
  <c r="E14" i="38"/>
  <c r="D14" i="38"/>
  <c r="Z11" i="37"/>
  <c r="AA11" i="37"/>
  <c r="C24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T24" i="37"/>
  <c r="U24" i="37"/>
  <c r="V24" i="37"/>
  <c r="W24" i="37"/>
  <c r="X24" i="37"/>
  <c r="Y24" i="37"/>
  <c r="B24" i="37"/>
  <c r="F22" i="36"/>
  <c r="G22" i="36"/>
  <c r="I22" i="36"/>
  <c r="J22" i="36"/>
  <c r="B22" i="36"/>
  <c r="E22" i="36"/>
  <c r="N9" i="64"/>
  <c r="O9" i="64"/>
  <c r="O8" i="64"/>
  <c r="N8" i="64"/>
  <c r="C10" i="64"/>
  <c r="D10" i="64"/>
  <c r="E10" i="64"/>
  <c r="F10" i="64"/>
  <c r="G10" i="64"/>
  <c r="H10" i="64"/>
  <c r="I10" i="64"/>
  <c r="J10" i="64"/>
  <c r="K10" i="64"/>
  <c r="L10" i="64"/>
  <c r="M10" i="64"/>
  <c r="B10" i="64"/>
  <c r="N9" i="63"/>
  <c r="O9" i="63"/>
  <c r="N10" i="63"/>
  <c r="O10" i="63"/>
  <c r="N11" i="63"/>
  <c r="O11" i="63"/>
  <c r="N12" i="63"/>
  <c r="O12" i="63"/>
  <c r="N13" i="63"/>
  <c r="O13" i="63"/>
  <c r="N14" i="63"/>
  <c r="O14" i="63"/>
  <c r="N16" i="63"/>
  <c r="O16" i="63"/>
  <c r="N17" i="63"/>
  <c r="O17" i="63"/>
  <c r="C18" i="63"/>
  <c r="D18" i="63"/>
  <c r="E18" i="63"/>
  <c r="F18" i="63"/>
  <c r="G18" i="63"/>
  <c r="H18" i="63"/>
  <c r="I18" i="63"/>
  <c r="J18" i="63"/>
  <c r="K18" i="63"/>
  <c r="L18" i="63"/>
  <c r="M18" i="63"/>
  <c r="B18" i="63"/>
  <c r="N9" i="62"/>
  <c r="O9" i="62"/>
  <c r="O8" i="62"/>
  <c r="N8" i="62"/>
  <c r="C10" i="62"/>
  <c r="D10" i="62"/>
  <c r="E10" i="62"/>
  <c r="F10" i="62"/>
  <c r="G10" i="62"/>
  <c r="H10" i="62"/>
  <c r="I10" i="62"/>
  <c r="J10" i="62"/>
  <c r="K10" i="62"/>
  <c r="L10" i="62"/>
  <c r="M10" i="62"/>
  <c r="B10" i="62"/>
  <c r="N9" i="31"/>
  <c r="O9" i="31"/>
  <c r="N10" i="31"/>
  <c r="O10" i="31"/>
  <c r="N11" i="31"/>
  <c r="O11" i="31"/>
  <c r="N12" i="31"/>
  <c r="O12" i="31"/>
  <c r="N13" i="31"/>
  <c r="O13" i="31"/>
  <c r="N14" i="31"/>
  <c r="O14" i="31"/>
  <c r="N16" i="31"/>
  <c r="O16" i="31"/>
  <c r="P16" i="31" s="1"/>
  <c r="N17" i="31"/>
  <c r="O17" i="31"/>
  <c r="C18" i="31"/>
  <c r="D18" i="31"/>
  <c r="E18" i="31"/>
  <c r="F18" i="31"/>
  <c r="G18" i="31"/>
  <c r="H18" i="31"/>
  <c r="I18" i="31"/>
  <c r="J18" i="31"/>
  <c r="K18" i="31"/>
  <c r="L18" i="31"/>
  <c r="M18" i="31"/>
  <c r="B18" i="31"/>
  <c r="P9" i="30"/>
  <c r="Q9" i="30"/>
  <c r="Q8" i="30"/>
  <c r="P8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B10" i="30"/>
  <c r="C18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B18" i="28"/>
  <c r="P9" i="28"/>
  <c r="Q9" i="28"/>
  <c r="P10" i="28"/>
  <c r="Q10" i="28"/>
  <c r="P11" i="28"/>
  <c r="Q11" i="28"/>
  <c r="P12" i="28"/>
  <c r="Q12" i="28"/>
  <c r="P13" i="28"/>
  <c r="Q13" i="28"/>
  <c r="P14" i="28"/>
  <c r="Q14" i="28"/>
  <c r="P16" i="28"/>
  <c r="Q16" i="28"/>
  <c r="P17" i="28"/>
  <c r="Q17" i="28"/>
  <c r="Q8" i="28"/>
  <c r="P8" i="28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11" i="29"/>
  <c r="V10" i="29"/>
  <c r="W10" i="29"/>
  <c r="W9" i="29"/>
  <c r="V9" i="29"/>
  <c r="D18" i="27"/>
  <c r="E18" i="27"/>
  <c r="F18" i="27"/>
  <c r="G18" i="27"/>
  <c r="H18" i="27"/>
  <c r="I18" i="27"/>
  <c r="J18" i="27"/>
  <c r="K18" i="27"/>
  <c r="L9" i="27"/>
  <c r="M9" i="27"/>
  <c r="L10" i="27"/>
  <c r="M10" i="27"/>
  <c r="L11" i="27"/>
  <c r="M11" i="27"/>
  <c r="M12" i="27"/>
  <c r="L14" i="27"/>
  <c r="M14" i="27"/>
  <c r="L16" i="27"/>
  <c r="M16" i="27"/>
  <c r="L17" i="27"/>
  <c r="M17" i="27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B24" i="26"/>
  <c r="X9" i="26"/>
  <c r="Y9" i="26"/>
  <c r="X10" i="26"/>
  <c r="Y10" i="26"/>
  <c r="X11" i="26"/>
  <c r="Y11" i="26"/>
  <c r="X12" i="26"/>
  <c r="Y12" i="26"/>
  <c r="Y8" i="26"/>
  <c r="V11" i="66"/>
  <c r="W11" i="66"/>
  <c r="V12" i="66"/>
  <c r="W12" i="66"/>
  <c r="V13" i="66"/>
  <c r="W13" i="66"/>
  <c r="V14" i="66"/>
  <c r="W14" i="66"/>
  <c r="V15" i="66"/>
  <c r="W15" i="66"/>
  <c r="V16" i="66"/>
  <c r="W16" i="66"/>
  <c r="W10" i="66"/>
  <c r="V10" i="66"/>
  <c r="C17" i="66"/>
  <c r="D17" i="66"/>
  <c r="E17" i="66"/>
  <c r="F17" i="66"/>
  <c r="G17" i="66"/>
  <c r="H17" i="66"/>
  <c r="I17" i="66"/>
  <c r="J17" i="66"/>
  <c r="K17" i="66"/>
  <c r="L17" i="66"/>
  <c r="M17" i="66"/>
  <c r="N17" i="66"/>
  <c r="O17" i="66"/>
  <c r="P17" i="66"/>
  <c r="Q17" i="66"/>
  <c r="R17" i="66"/>
  <c r="S17" i="66"/>
  <c r="T17" i="66"/>
  <c r="U17" i="66"/>
  <c r="B17" i="66"/>
  <c r="R10" i="24"/>
  <c r="S10" i="24"/>
  <c r="R11" i="24"/>
  <c r="S11" i="24"/>
  <c r="R12" i="24"/>
  <c r="S12" i="24"/>
  <c r="R13" i="24"/>
  <c r="S13" i="24"/>
  <c r="R14" i="24"/>
  <c r="S14" i="24"/>
  <c r="R15" i="24"/>
  <c r="S15" i="24"/>
  <c r="S9" i="24"/>
  <c r="R9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B16" i="24"/>
  <c r="M10" i="55"/>
  <c r="N10" i="55"/>
  <c r="N9" i="55"/>
  <c r="M9" i="55"/>
  <c r="D14" i="55"/>
  <c r="E14" i="55"/>
  <c r="F14" i="55"/>
  <c r="G14" i="55"/>
  <c r="H14" i="55"/>
  <c r="I14" i="55"/>
  <c r="J14" i="55"/>
  <c r="K14" i="55"/>
  <c r="L14" i="55"/>
  <c r="C14" i="55"/>
  <c r="L8" i="23"/>
  <c r="M8" i="23"/>
  <c r="L9" i="23"/>
  <c r="M9" i="23"/>
  <c r="L10" i="23"/>
  <c r="M10" i="23"/>
  <c r="L11" i="23"/>
  <c r="M11" i="23"/>
  <c r="L13" i="23"/>
  <c r="M13" i="23"/>
  <c r="L15" i="23"/>
  <c r="M15" i="23"/>
  <c r="L16" i="23"/>
  <c r="M16" i="23"/>
  <c r="C17" i="23"/>
  <c r="D17" i="23"/>
  <c r="E17" i="23"/>
  <c r="F17" i="23"/>
  <c r="G17" i="23"/>
  <c r="H17" i="23"/>
  <c r="I17" i="23"/>
  <c r="J17" i="23"/>
  <c r="K17" i="23"/>
  <c r="B17" i="23"/>
  <c r="G10" i="59"/>
  <c r="G11" i="59"/>
  <c r="G12" i="59"/>
  <c r="G13" i="59"/>
  <c r="G14" i="59"/>
  <c r="G15" i="59"/>
  <c r="G16" i="59"/>
  <c r="G17" i="59"/>
  <c r="G18" i="59"/>
  <c r="G19" i="59"/>
  <c r="G9" i="59"/>
  <c r="G8" i="22"/>
  <c r="G9" i="22"/>
  <c r="G10" i="22"/>
  <c r="G11" i="22"/>
  <c r="G12" i="22"/>
  <c r="G13" i="22"/>
  <c r="G14" i="22"/>
  <c r="G15" i="22"/>
  <c r="G16" i="22"/>
  <c r="G17" i="22"/>
  <c r="G7" i="22"/>
  <c r="E18" i="22"/>
  <c r="C18" i="22"/>
  <c r="W10" i="25"/>
  <c r="W9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B11" i="25"/>
  <c r="Q8" i="51"/>
  <c r="R8" i="51"/>
  <c r="Q9" i="51"/>
  <c r="R9" i="51"/>
  <c r="R10" i="51"/>
  <c r="Q11" i="51"/>
  <c r="R11" i="51"/>
  <c r="Q12" i="51"/>
  <c r="R12" i="51"/>
  <c r="Q13" i="51"/>
  <c r="R13" i="51"/>
  <c r="Q15" i="51"/>
  <c r="R15" i="51"/>
  <c r="Q16" i="51"/>
  <c r="R16" i="51"/>
  <c r="D17" i="51"/>
  <c r="E17" i="51"/>
  <c r="F17" i="51"/>
  <c r="G17" i="51"/>
  <c r="H17" i="51"/>
  <c r="I17" i="51"/>
  <c r="J17" i="51"/>
  <c r="K17" i="51"/>
  <c r="L17" i="51"/>
  <c r="M17" i="51"/>
  <c r="N17" i="51"/>
  <c r="O17" i="51"/>
  <c r="P17" i="51"/>
  <c r="C17" i="51"/>
  <c r="L9" i="57"/>
  <c r="L8" i="57"/>
  <c r="I9" i="57"/>
  <c r="I8" i="57"/>
  <c r="F10" i="57"/>
  <c r="C10" i="57"/>
  <c r="D10" i="57"/>
  <c r="E10" i="57"/>
  <c r="G10" i="57"/>
  <c r="H10" i="57"/>
  <c r="J10" i="57"/>
  <c r="K10" i="57"/>
  <c r="B10" i="57"/>
  <c r="O8" i="58"/>
  <c r="O9" i="58"/>
  <c r="O10" i="58"/>
  <c r="O11" i="58"/>
  <c r="O12" i="58"/>
  <c r="O13" i="58"/>
  <c r="O15" i="58"/>
  <c r="O16" i="58"/>
  <c r="L8" i="58"/>
  <c r="L9" i="58"/>
  <c r="L10" i="58"/>
  <c r="L11" i="58"/>
  <c r="L12" i="58"/>
  <c r="L13" i="58"/>
  <c r="L15" i="58"/>
  <c r="L16" i="58"/>
  <c r="I8" i="58"/>
  <c r="I9" i="58"/>
  <c r="I10" i="58"/>
  <c r="I11" i="58"/>
  <c r="I12" i="58"/>
  <c r="I13" i="58"/>
  <c r="I15" i="58"/>
  <c r="I16" i="58"/>
  <c r="F17" i="58"/>
  <c r="C17" i="58"/>
  <c r="D17" i="58"/>
  <c r="E17" i="58"/>
  <c r="G17" i="58"/>
  <c r="H17" i="58"/>
  <c r="J17" i="58"/>
  <c r="K17" i="58"/>
  <c r="M17" i="58"/>
  <c r="B17" i="58"/>
  <c r="N9" i="19"/>
  <c r="O9" i="19"/>
  <c r="O10" i="19"/>
  <c r="O11" i="19"/>
  <c r="O12" i="19"/>
  <c r="O13" i="19"/>
  <c r="O14" i="19"/>
  <c r="O15" i="19"/>
  <c r="N16" i="19"/>
  <c r="O16" i="19"/>
  <c r="N17" i="19"/>
  <c r="O17" i="19"/>
  <c r="N18" i="19"/>
  <c r="O18" i="19"/>
  <c r="N19" i="19"/>
  <c r="O19" i="19"/>
  <c r="N20" i="19"/>
  <c r="O20" i="19"/>
  <c r="N21" i="19"/>
  <c r="O21" i="19"/>
  <c r="C22" i="19"/>
  <c r="D22" i="19"/>
  <c r="E22" i="19"/>
  <c r="F22" i="19"/>
  <c r="G22" i="19"/>
  <c r="H22" i="19"/>
  <c r="I22" i="19"/>
  <c r="J22" i="19"/>
  <c r="K22" i="19"/>
  <c r="L22" i="19"/>
  <c r="M22" i="19"/>
  <c r="B22" i="19"/>
  <c r="C23" i="18"/>
  <c r="D23" i="18"/>
  <c r="E23" i="18"/>
  <c r="G23" i="18"/>
  <c r="H23" i="18"/>
  <c r="I23" i="18"/>
  <c r="J23" i="18"/>
  <c r="K23" i="18"/>
  <c r="L23" i="18"/>
  <c r="M23" i="18"/>
  <c r="B23" i="18"/>
  <c r="N10" i="18"/>
  <c r="O10" i="18"/>
  <c r="N11" i="18"/>
  <c r="O11" i="18"/>
  <c r="N12" i="18"/>
  <c r="O12" i="18"/>
  <c r="N13" i="18"/>
  <c r="O13" i="18"/>
  <c r="N14" i="18"/>
  <c r="O14" i="18"/>
  <c r="N15" i="18"/>
  <c r="O15" i="18"/>
  <c r="N16" i="18"/>
  <c r="O16" i="18"/>
  <c r="N17" i="18"/>
  <c r="O17" i="18"/>
  <c r="N18" i="18"/>
  <c r="O18" i="18"/>
  <c r="N19" i="18"/>
  <c r="O19" i="18"/>
  <c r="N20" i="18"/>
  <c r="O20" i="18"/>
  <c r="N21" i="18"/>
  <c r="O21" i="18"/>
  <c r="N22" i="18"/>
  <c r="O22" i="18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B22" i="17"/>
  <c r="Z10" i="17"/>
  <c r="AA10" i="17"/>
  <c r="Z11" i="17"/>
  <c r="AA11" i="17"/>
  <c r="Z12" i="17"/>
  <c r="AA12" i="17"/>
  <c r="Z13" i="17"/>
  <c r="AA13" i="17"/>
  <c r="Z14" i="17"/>
  <c r="AA14" i="17"/>
  <c r="Z15" i="17"/>
  <c r="AA15" i="17"/>
  <c r="Z16" i="17"/>
  <c r="AA16" i="17"/>
  <c r="Z17" i="17"/>
  <c r="AA17" i="17"/>
  <c r="Z18" i="17"/>
  <c r="AA18" i="17"/>
  <c r="Z19" i="17"/>
  <c r="AA19" i="17"/>
  <c r="Z20" i="17"/>
  <c r="AA20" i="17"/>
  <c r="Z21" i="17"/>
  <c r="AA21" i="17"/>
  <c r="AA8" i="17"/>
  <c r="Z8" i="17"/>
  <c r="P10" i="16"/>
  <c r="Q10" i="16"/>
  <c r="P11" i="16"/>
  <c r="Q11" i="16"/>
  <c r="P12" i="16"/>
  <c r="Q12" i="16"/>
  <c r="P13" i="16"/>
  <c r="Q13" i="16"/>
  <c r="P14" i="16"/>
  <c r="Q14" i="16"/>
  <c r="P15" i="16"/>
  <c r="Q15" i="16"/>
  <c r="P16" i="16"/>
  <c r="Q16" i="16"/>
  <c r="P17" i="16"/>
  <c r="Q17" i="16"/>
  <c r="P18" i="16"/>
  <c r="Q18" i="16"/>
  <c r="P19" i="16"/>
  <c r="Q19" i="16"/>
  <c r="P20" i="16"/>
  <c r="Q20" i="16"/>
  <c r="P21" i="16"/>
  <c r="Q21" i="16"/>
  <c r="C22" i="16"/>
  <c r="D22" i="16"/>
  <c r="E22" i="16"/>
  <c r="G22" i="16"/>
  <c r="H22" i="16"/>
  <c r="I22" i="16"/>
  <c r="J22" i="16"/>
  <c r="K22" i="16"/>
  <c r="L22" i="16"/>
  <c r="M22" i="16"/>
  <c r="N22" i="16"/>
  <c r="O22" i="16"/>
  <c r="B22" i="16"/>
  <c r="D25" i="15"/>
  <c r="C25" i="15"/>
  <c r="D21" i="15"/>
  <c r="C21" i="15"/>
  <c r="E10" i="15"/>
  <c r="E11" i="15"/>
  <c r="E12" i="15"/>
  <c r="E13" i="15"/>
  <c r="E14" i="15"/>
  <c r="E15" i="15"/>
  <c r="E16" i="15"/>
  <c r="E18" i="15"/>
  <c r="E19" i="15"/>
  <c r="E20" i="15"/>
  <c r="E22" i="15"/>
  <c r="E23" i="15"/>
  <c r="E24" i="15"/>
  <c r="E26" i="15"/>
  <c r="E9" i="15"/>
  <c r="D17" i="15"/>
  <c r="C17" i="15"/>
  <c r="C27" i="15" s="1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21" i="14"/>
  <c r="Q10" i="14"/>
  <c r="R10" i="14"/>
  <c r="Q11" i="14"/>
  <c r="R11" i="14"/>
  <c r="Q12" i="14"/>
  <c r="R12" i="14"/>
  <c r="Q13" i="14"/>
  <c r="R13" i="14"/>
  <c r="Q14" i="14"/>
  <c r="R14" i="14"/>
  <c r="Q15" i="14"/>
  <c r="R15" i="14"/>
  <c r="Q16" i="14"/>
  <c r="R16" i="14"/>
  <c r="Q17" i="14"/>
  <c r="R17" i="14"/>
  <c r="Q18" i="14"/>
  <c r="R18" i="14"/>
  <c r="Q19" i="14"/>
  <c r="R19" i="14"/>
  <c r="Q20" i="14"/>
  <c r="R20" i="14"/>
  <c r="R9" i="14"/>
  <c r="Q9" i="14"/>
  <c r="P11" i="13"/>
  <c r="Q11" i="13"/>
  <c r="P12" i="13"/>
  <c r="Q12" i="13"/>
  <c r="P13" i="13"/>
  <c r="Q13" i="13"/>
  <c r="P14" i="13"/>
  <c r="Q14" i="13"/>
  <c r="P15" i="13"/>
  <c r="Q15" i="13"/>
  <c r="P16" i="13"/>
  <c r="Q16" i="13"/>
  <c r="P17" i="13"/>
  <c r="Q17" i="13"/>
  <c r="P18" i="13"/>
  <c r="Q18" i="13"/>
  <c r="P19" i="13"/>
  <c r="Q19" i="13"/>
  <c r="P20" i="13"/>
  <c r="Q20" i="13"/>
  <c r="P21" i="13"/>
  <c r="Q21" i="13"/>
  <c r="P22" i="13"/>
  <c r="Q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B23" i="13"/>
  <c r="C22" i="12"/>
  <c r="D22" i="12"/>
  <c r="F22" i="12"/>
  <c r="G22" i="12"/>
  <c r="I22" i="12"/>
  <c r="J22" i="12"/>
  <c r="L22" i="12"/>
  <c r="M22" i="12"/>
  <c r="B22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K10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E10" i="12"/>
  <c r="E11" i="12"/>
  <c r="E20" i="12"/>
  <c r="E21" i="12"/>
  <c r="C23" i="11"/>
  <c r="D23" i="11"/>
  <c r="E23" i="11"/>
  <c r="F23" i="11"/>
  <c r="G23" i="11"/>
  <c r="H23" i="11"/>
  <c r="I23" i="11"/>
  <c r="J23" i="11"/>
  <c r="K23" i="11"/>
  <c r="L23" i="11"/>
  <c r="M23" i="11"/>
  <c r="B23" i="11"/>
  <c r="P12" i="11"/>
  <c r="E23" i="10"/>
  <c r="F23" i="10"/>
  <c r="G23" i="10"/>
  <c r="H23" i="10"/>
  <c r="I23" i="10"/>
  <c r="J23" i="10"/>
  <c r="K23" i="10"/>
  <c r="L23" i="10"/>
  <c r="M23" i="10"/>
  <c r="N23" i="10"/>
  <c r="O23" i="10"/>
  <c r="D23" i="10"/>
  <c r="R10" i="10"/>
  <c r="N9" i="9"/>
  <c r="N10" i="9"/>
  <c r="N11" i="9"/>
  <c r="N12" i="9"/>
  <c r="N13" i="9"/>
  <c r="N14" i="9"/>
  <c r="N15" i="9"/>
  <c r="N16" i="9"/>
  <c r="N17" i="9"/>
  <c r="N18" i="9"/>
  <c r="N19" i="9"/>
  <c r="N20" i="9"/>
  <c r="Q20" i="9"/>
  <c r="N8" i="9"/>
  <c r="K9" i="9"/>
  <c r="K10" i="9"/>
  <c r="K11" i="9"/>
  <c r="K12" i="9"/>
  <c r="K14" i="9"/>
  <c r="K15" i="9"/>
  <c r="K16" i="9"/>
  <c r="K17" i="9"/>
  <c r="K18" i="9"/>
  <c r="K19" i="9"/>
  <c r="Q19" i="9"/>
  <c r="K20" i="9"/>
  <c r="K8" i="9"/>
  <c r="E9" i="9"/>
  <c r="E10" i="9"/>
  <c r="E11" i="9"/>
  <c r="E12" i="9"/>
  <c r="E13" i="9"/>
  <c r="E14" i="9"/>
  <c r="E15" i="9"/>
  <c r="E16" i="9"/>
  <c r="E17" i="9"/>
  <c r="E18" i="9"/>
  <c r="E19" i="9"/>
  <c r="E20" i="9"/>
  <c r="Q8" i="9"/>
  <c r="D21" i="9"/>
  <c r="I21" i="9"/>
  <c r="J21" i="9"/>
  <c r="L21" i="9"/>
  <c r="M21" i="9"/>
  <c r="C21" i="9"/>
  <c r="C23" i="8"/>
  <c r="H23" i="8"/>
  <c r="I23" i="8"/>
  <c r="K23" i="8"/>
  <c r="L23" i="8"/>
  <c r="B23" i="8"/>
  <c r="M9" i="8"/>
  <c r="M10" i="8"/>
  <c r="M11" i="8"/>
  <c r="M12" i="8"/>
  <c r="J9" i="8"/>
  <c r="J10" i="8"/>
  <c r="J11" i="8"/>
  <c r="J12" i="8"/>
  <c r="J14" i="8"/>
  <c r="J15" i="8"/>
  <c r="J16" i="8"/>
  <c r="J17" i="8"/>
  <c r="J18" i="8"/>
  <c r="J19" i="8"/>
  <c r="J20" i="8"/>
  <c r="J21" i="8"/>
  <c r="J22" i="8"/>
  <c r="D9" i="8"/>
  <c r="D10" i="8"/>
  <c r="D11" i="8"/>
  <c r="D12" i="8"/>
  <c r="D14" i="8"/>
  <c r="D15" i="8"/>
  <c r="P15" i="8" s="1"/>
  <c r="D16" i="8"/>
  <c r="D17" i="8"/>
  <c r="P17" i="8" s="1"/>
  <c r="D18" i="8"/>
  <c r="P18" i="8" s="1"/>
  <c r="D19" i="8"/>
  <c r="P19" i="8" s="1"/>
  <c r="D20" i="8"/>
  <c r="P20" i="8" s="1"/>
  <c r="D21" i="8"/>
  <c r="D22" i="8"/>
  <c r="P22" i="8" s="1"/>
  <c r="M20" i="7"/>
  <c r="M19" i="7"/>
  <c r="M18" i="7"/>
  <c r="M17" i="7"/>
  <c r="M16" i="7"/>
  <c r="M15" i="7"/>
  <c r="M14" i="7"/>
  <c r="M13" i="7"/>
  <c r="M12" i="7"/>
  <c r="M11" i="7"/>
  <c r="M10" i="7"/>
  <c r="M9" i="7"/>
  <c r="L21" i="7"/>
  <c r="K21" i="7"/>
  <c r="I21" i="7"/>
  <c r="H21" i="7"/>
  <c r="J20" i="7"/>
  <c r="J19" i="7"/>
  <c r="J18" i="7"/>
  <c r="J17" i="7"/>
  <c r="J16" i="7"/>
  <c r="J15" i="7"/>
  <c r="J14" i="7"/>
  <c r="J13" i="7"/>
  <c r="J12" i="7"/>
  <c r="J11" i="7"/>
  <c r="J10" i="7"/>
  <c r="J9" i="7"/>
  <c r="M8" i="7"/>
  <c r="J8" i="7"/>
  <c r="C21" i="7"/>
  <c r="B21" i="7"/>
  <c r="O12" i="6"/>
  <c r="O10" i="6"/>
  <c r="O9" i="6"/>
  <c r="L12" i="6"/>
  <c r="L10" i="6"/>
  <c r="L9" i="6"/>
  <c r="I12" i="6"/>
  <c r="I10" i="6"/>
  <c r="I9" i="6"/>
  <c r="F12" i="6"/>
  <c r="F10" i="6"/>
  <c r="F9" i="6"/>
  <c r="H23" i="53"/>
  <c r="G23" i="53"/>
  <c r="E22" i="53"/>
  <c r="I22" i="53" s="1"/>
  <c r="E21" i="53"/>
  <c r="I21" i="53" s="1"/>
  <c r="E20" i="53"/>
  <c r="I20" i="53" s="1"/>
  <c r="E19" i="53"/>
  <c r="I19" i="53"/>
  <c r="E18" i="53"/>
  <c r="I18" i="53" s="1"/>
  <c r="E17" i="53"/>
  <c r="I17" i="53" s="1"/>
  <c r="E10" i="53"/>
  <c r="I10" i="53" s="1"/>
  <c r="E11" i="53"/>
  <c r="I11" i="53" s="1"/>
  <c r="E9" i="53"/>
  <c r="I9" i="53" s="1"/>
  <c r="E12" i="53"/>
  <c r="I12" i="53" s="1"/>
  <c r="E13" i="53"/>
  <c r="I13" i="53" s="1"/>
  <c r="E14" i="53"/>
  <c r="I14" i="53"/>
  <c r="E15" i="53"/>
  <c r="I15" i="53" s="1"/>
  <c r="E16" i="53"/>
  <c r="I16" i="53" s="1"/>
  <c r="E8" i="53"/>
  <c r="I8" i="53" s="1"/>
  <c r="D23" i="53"/>
  <c r="C23" i="53"/>
  <c r="B23" i="53"/>
  <c r="X7" i="26"/>
  <c r="Y7" i="26"/>
  <c r="Y24" i="26" s="1"/>
  <c r="X8" i="26"/>
  <c r="Z8" i="26" s="1"/>
  <c r="N7" i="55"/>
  <c r="M7" i="55"/>
  <c r="O7" i="55"/>
  <c r="B18" i="27"/>
  <c r="C18" i="27"/>
  <c r="E24" i="12"/>
  <c r="C19" i="41"/>
  <c r="R8" i="28"/>
  <c r="AB8" i="17"/>
  <c r="T14" i="24"/>
  <c r="P10" i="11"/>
  <c r="T9" i="24"/>
  <c r="R16" i="24"/>
  <c r="N23" i="46"/>
  <c r="E25" i="15"/>
  <c r="D27" i="15"/>
  <c r="N10" i="64"/>
  <c r="R12" i="28"/>
  <c r="P18" i="28"/>
  <c r="X10" i="25"/>
  <c r="R10" i="28"/>
  <c r="N22" i="19"/>
  <c r="X9" i="29"/>
  <c r="P20" i="18"/>
  <c r="P21" i="19"/>
  <c r="P13" i="19"/>
  <c r="I17" i="58"/>
  <c r="Q17" i="51"/>
  <c r="S13" i="51"/>
  <c r="N12" i="23"/>
  <c r="R9" i="30"/>
  <c r="K22" i="36"/>
  <c r="Z11" i="44"/>
  <c r="R16" i="16"/>
  <c r="P8" i="62"/>
  <c r="O10" i="62"/>
  <c r="E24" i="42"/>
  <c r="P9" i="19"/>
  <c r="G20" i="59"/>
  <c r="N10" i="23"/>
  <c r="M14" i="55"/>
  <c r="T10" i="24"/>
  <c r="Z10" i="26"/>
  <c r="H22" i="36"/>
  <c r="V17" i="66"/>
  <c r="O10" i="64"/>
  <c r="P8" i="64"/>
  <c r="P13" i="63"/>
  <c r="P14" i="63"/>
  <c r="P12" i="63"/>
  <c r="P11" i="63"/>
  <c r="P10" i="63"/>
  <c r="O18" i="63"/>
  <c r="P9" i="63"/>
  <c r="P17" i="63"/>
  <c r="N17" i="40"/>
  <c r="N16" i="40"/>
  <c r="N15" i="40"/>
  <c r="N11" i="40"/>
  <c r="M18" i="40"/>
  <c r="N10" i="40"/>
  <c r="N9" i="40"/>
  <c r="L18" i="40"/>
  <c r="AA24" i="37"/>
  <c r="AB11" i="37"/>
  <c r="E11" i="43"/>
  <c r="F15" i="42"/>
  <c r="Q18" i="47"/>
  <c r="O23" i="47"/>
  <c r="O23" i="46"/>
  <c r="P10" i="46"/>
  <c r="Z22" i="44"/>
  <c r="Z21" i="44"/>
  <c r="Z18" i="44"/>
  <c r="Z17" i="44"/>
  <c r="Z16" i="44"/>
  <c r="Z15" i="44"/>
  <c r="Z14" i="44"/>
  <c r="Z10" i="44"/>
  <c r="M21" i="7"/>
  <c r="N21" i="7"/>
  <c r="N14" i="40"/>
  <c r="X10" i="66"/>
  <c r="H21" i="9"/>
  <c r="G21" i="7"/>
  <c r="N10" i="27"/>
  <c r="Q15" i="9"/>
  <c r="Q11" i="9"/>
  <c r="O21" i="9"/>
  <c r="Q14" i="9"/>
  <c r="Q17" i="9"/>
  <c r="Q13" i="9"/>
  <c r="Q9" i="9"/>
  <c r="Q12" i="9"/>
  <c r="N21" i="9"/>
  <c r="P10" i="8"/>
  <c r="P9" i="8"/>
  <c r="D21" i="7"/>
  <c r="P8" i="7"/>
  <c r="S16" i="51"/>
  <c r="S10" i="51"/>
  <c r="P21" i="18"/>
  <c r="P17" i="18"/>
  <c r="P13" i="18"/>
  <c r="R11" i="16"/>
  <c r="Q18" i="28"/>
  <c r="R16" i="28"/>
  <c r="R13" i="28"/>
  <c r="R11" i="28"/>
  <c r="M18" i="27"/>
  <c r="N17" i="27"/>
  <c r="T13" i="24"/>
  <c r="S16" i="24"/>
  <c r="R17" i="28"/>
  <c r="R14" i="28"/>
  <c r="R9" i="28"/>
  <c r="L18" i="27"/>
  <c r="N14" i="27"/>
  <c r="N16" i="23"/>
  <c r="P20" i="7"/>
  <c r="P19" i="7"/>
  <c r="P18" i="7"/>
  <c r="P17" i="7"/>
  <c r="P16" i="7"/>
  <c r="P15" i="7"/>
  <c r="P14" i="7"/>
  <c r="O21" i="7"/>
  <c r="P10" i="7"/>
  <c r="P13" i="7"/>
  <c r="P12" i="7"/>
  <c r="P11" i="7"/>
  <c r="P9" i="7"/>
  <c r="G23" i="8"/>
  <c r="J23" i="8"/>
  <c r="R11" i="10"/>
  <c r="R9" i="10"/>
  <c r="E21" i="9"/>
  <c r="P9" i="64"/>
  <c r="P9" i="62"/>
  <c r="P10" i="62" s="1"/>
  <c r="P14" i="31"/>
  <c r="R8" i="30"/>
  <c r="R10" i="30" s="1"/>
  <c r="Q10" i="30"/>
  <c r="P10" i="30"/>
  <c r="W11" i="29"/>
  <c r="X10" i="29"/>
  <c r="X11" i="29" s="1"/>
  <c r="N9" i="27"/>
  <c r="N12" i="27"/>
  <c r="T11" i="24"/>
  <c r="T12" i="24"/>
  <c r="T15" i="24"/>
  <c r="O9" i="55"/>
  <c r="N13" i="23"/>
  <c r="N8" i="23"/>
  <c r="N15" i="23"/>
  <c r="N9" i="23"/>
  <c r="G18" i="22"/>
  <c r="W11" i="25"/>
  <c r="V11" i="25"/>
  <c r="S8" i="51"/>
  <c r="S12" i="51"/>
  <c r="S15" i="51"/>
  <c r="R17" i="51"/>
  <c r="S11" i="51"/>
  <c r="P19" i="19"/>
  <c r="P17" i="19"/>
  <c r="P15" i="19"/>
  <c r="P12" i="19"/>
  <c r="P11" i="19"/>
  <c r="P10" i="19"/>
  <c r="P19" i="18"/>
  <c r="P18" i="18"/>
  <c r="P16" i="18"/>
  <c r="P15" i="18"/>
  <c r="P14" i="18"/>
  <c r="P11" i="18"/>
  <c r="P10" i="18"/>
  <c r="R17" i="16"/>
  <c r="R13" i="16"/>
  <c r="E21" i="15"/>
  <c r="E17" i="15"/>
  <c r="S18" i="14"/>
  <c r="S16" i="14"/>
  <c r="S20" i="14"/>
  <c r="R22" i="13"/>
  <c r="R20" i="13"/>
  <c r="R19" i="13"/>
  <c r="R18" i="13"/>
  <c r="R17" i="13"/>
  <c r="P23" i="13"/>
  <c r="R16" i="13"/>
  <c r="R15" i="13"/>
  <c r="R14" i="13"/>
  <c r="R11" i="13"/>
  <c r="O23" i="11"/>
  <c r="P23" i="46"/>
  <c r="F19" i="42"/>
  <c r="E18" i="41"/>
  <c r="E19" i="41" s="1"/>
  <c r="F14" i="38"/>
  <c r="K21" i="9"/>
  <c r="D24" i="42"/>
  <c r="F24" i="42" s="1"/>
  <c r="Q23" i="10"/>
  <c r="D23" i="8"/>
  <c r="O23" i="8"/>
  <c r="T16" i="24"/>
  <c r="X16" i="66"/>
  <c r="H22" i="12"/>
  <c r="K22" i="12"/>
  <c r="X24" i="26"/>
  <c r="Z7" i="26"/>
  <c r="AB7" i="39"/>
  <c r="AB23" i="39"/>
  <c r="AB10" i="39"/>
  <c r="AB20" i="39"/>
  <c r="AB8" i="39"/>
  <c r="AB31" i="39"/>
  <c r="AB30" i="39"/>
  <c r="AB29" i="39"/>
  <c r="AB21" i="39"/>
  <c r="AB19" i="39"/>
  <c r="AB18" i="39"/>
  <c r="AB16" i="39"/>
  <c r="AB15" i="39"/>
  <c r="AB13" i="39"/>
  <c r="AB12" i="39"/>
  <c r="AB11" i="39"/>
  <c r="AB9" i="39"/>
  <c r="AB33" i="39"/>
  <c r="AB43" i="39"/>
  <c r="AB40" i="39"/>
  <c r="AB38" i="39"/>
  <c r="AB36" i="39"/>
  <c r="AB34" i="39"/>
  <c r="AA45" i="39"/>
  <c r="AB32" i="39"/>
  <c r="O17" i="58" l="1"/>
  <c r="L17" i="58"/>
  <c r="Q18" i="9"/>
  <c r="X15" i="66"/>
  <c r="X14" i="66"/>
  <c r="X12" i="66"/>
  <c r="W17" i="66"/>
  <c r="X11" i="66"/>
  <c r="G21" i="45"/>
  <c r="Z20" i="44"/>
  <c r="N13" i="40"/>
  <c r="N12" i="40"/>
  <c r="N7" i="40"/>
  <c r="X9" i="25"/>
  <c r="X11" i="25" s="1"/>
  <c r="P16" i="63"/>
  <c r="P17" i="31"/>
  <c r="P10" i="31"/>
  <c r="P9" i="31"/>
  <c r="P12" i="18"/>
  <c r="AB13" i="17"/>
  <c r="S19" i="14"/>
  <c r="S17" i="14"/>
  <c r="Q21" i="14"/>
  <c r="S11" i="14"/>
  <c r="P23" i="10"/>
  <c r="P16" i="8"/>
  <c r="P14" i="8"/>
  <c r="P12" i="8"/>
  <c r="E23" i="53"/>
  <c r="X13" i="66"/>
  <c r="AB12" i="17"/>
  <c r="E27" i="15"/>
  <c r="R21" i="14"/>
  <c r="Q21" i="9"/>
  <c r="P10" i="47"/>
  <c r="Z19" i="44"/>
  <c r="X23" i="44"/>
  <c r="Z12" i="44"/>
  <c r="Y23" i="44"/>
  <c r="Z23" i="44"/>
  <c r="N8" i="40"/>
  <c r="AB44" i="39"/>
  <c r="AB35" i="39"/>
  <c r="AB42" i="39"/>
  <c r="AB37" i="39"/>
  <c r="AB17" i="39"/>
  <c r="Z24" i="37"/>
  <c r="AB24" i="37"/>
  <c r="P10" i="64"/>
  <c r="N10" i="62"/>
  <c r="V11" i="29"/>
  <c r="Z12" i="26"/>
  <c r="Z11" i="26"/>
  <c r="Z9" i="26"/>
  <c r="N14" i="55"/>
  <c r="O10" i="55"/>
  <c r="O14" i="55" s="1"/>
  <c r="P18" i="63"/>
  <c r="N18" i="63"/>
  <c r="P11" i="31"/>
  <c r="P13" i="31"/>
  <c r="O18" i="31"/>
  <c r="P12" i="31"/>
  <c r="N18" i="31"/>
  <c r="R18" i="28"/>
  <c r="N16" i="27"/>
  <c r="N11" i="27"/>
  <c r="L17" i="23"/>
  <c r="M17" i="23"/>
  <c r="N11" i="23"/>
  <c r="N17" i="23" s="1"/>
  <c r="S9" i="51"/>
  <c r="S17" i="51" s="1"/>
  <c r="Z22" i="17"/>
  <c r="N22" i="12"/>
  <c r="P20" i="19"/>
  <c r="P18" i="19"/>
  <c r="O22" i="19"/>
  <c r="P16" i="19"/>
  <c r="P14" i="19"/>
  <c r="N23" i="18"/>
  <c r="P22" i="18"/>
  <c r="O23" i="18"/>
  <c r="P23" i="18"/>
  <c r="AB17" i="17"/>
  <c r="AB21" i="17"/>
  <c r="AB20" i="17"/>
  <c r="AA22" i="17"/>
  <c r="AB19" i="17"/>
  <c r="AB18" i="17"/>
  <c r="AB16" i="17"/>
  <c r="AB15" i="17"/>
  <c r="AB14" i="17"/>
  <c r="AB11" i="17"/>
  <c r="AB10" i="17"/>
  <c r="R21" i="16"/>
  <c r="R20" i="16"/>
  <c r="R19" i="16"/>
  <c r="R15" i="16"/>
  <c r="R14" i="16"/>
  <c r="R10" i="16"/>
  <c r="Q22" i="16"/>
  <c r="R18" i="16"/>
  <c r="R12" i="16"/>
  <c r="P22" i="16"/>
  <c r="S15" i="14"/>
  <c r="S13" i="14"/>
  <c r="S10" i="14"/>
  <c r="S14" i="14"/>
  <c r="S12" i="14"/>
  <c r="S9" i="14"/>
  <c r="E22" i="12"/>
  <c r="R21" i="13"/>
  <c r="Q23" i="13"/>
  <c r="R13" i="13"/>
  <c r="R12" i="13"/>
  <c r="P11" i="11"/>
  <c r="P9" i="11"/>
  <c r="Q16" i="9"/>
  <c r="Q10" i="9"/>
  <c r="P11" i="8"/>
  <c r="N23" i="8"/>
  <c r="J21" i="7"/>
  <c r="P21" i="7"/>
  <c r="I23" i="53"/>
  <c r="N18" i="40"/>
  <c r="AB39" i="39"/>
  <c r="AB45" i="39" s="1"/>
  <c r="Z45" i="39"/>
  <c r="Z24" i="26"/>
  <c r="L10" i="57"/>
  <c r="I10" i="57"/>
  <c r="N23" i="11"/>
  <c r="R23" i="10"/>
  <c r="P21" i="9"/>
  <c r="M23" i="8"/>
  <c r="P23" i="8" s="1"/>
  <c r="P23" i="47"/>
  <c r="X17" i="66" l="1"/>
  <c r="R22" i="16"/>
  <c r="S21" i="14"/>
  <c r="P18" i="31"/>
  <c r="N18" i="27"/>
  <c r="P22" i="19"/>
  <c r="AB22" i="17"/>
  <c r="R23" i="13"/>
  <c r="P23" i="11"/>
</calcChain>
</file>

<file path=xl/sharedStrings.xml><?xml version="1.0" encoding="utf-8"?>
<sst xmlns="http://schemas.openxmlformats.org/spreadsheetml/2006/main" count="3876" uniqueCount="887">
  <si>
    <t>المجموع</t>
  </si>
  <si>
    <t>المحافظة</t>
  </si>
  <si>
    <t xml:space="preserve">ابتدائية </t>
  </si>
  <si>
    <t>متوسطة</t>
  </si>
  <si>
    <t>اعدادية</t>
  </si>
  <si>
    <t>دبلوم</t>
  </si>
  <si>
    <t>بكالوريوس</t>
  </si>
  <si>
    <t>شهادات اخرى</t>
  </si>
  <si>
    <t xml:space="preserve">المجموع </t>
  </si>
  <si>
    <t>ذ</t>
  </si>
  <si>
    <t>أ</t>
  </si>
  <si>
    <t>مج</t>
  </si>
  <si>
    <t xml:space="preserve">نينوى </t>
  </si>
  <si>
    <t xml:space="preserve">صلاح الدين </t>
  </si>
  <si>
    <t xml:space="preserve">كركوك </t>
  </si>
  <si>
    <t xml:space="preserve">ديالى </t>
  </si>
  <si>
    <t xml:space="preserve">بغداد </t>
  </si>
  <si>
    <t xml:space="preserve">الانبار </t>
  </si>
  <si>
    <t xml:space="preserve">بابل </t>
  </si>
  <si>
    <t xml:space="preserve">كربلاء </t>
  </si>
  <si>
    <t xml:space="preserve">النجف </t>
  </si>
  <si>
    <t>القادسية</t>
  </si>
  <si>
    <t>المثنى</t>
  </si>
  <si>
    <t xml:space="preserve">ذي قار </t>
  </si>
  <si>
    <t xml:space="preserve">واسط </t>
  </si>
  <si>
    <t xml:space="preserve">ميسان </t>
  </si>
  <si>
    <t xml:space="preserve">البصرة </t>
  </si>
  <si>
    <t>ابتدائية</t>
  </si>
  <si>
    <t>نينوى</t>
  </si>
  <si>
    <t>كركوك</t>
  </si>
  <si>
    <t>بغداد</t>
  </si>
  <si>
    <t>بابل</t>
  </si>
  <si>
    <t>كربلاء</t>
  </si>
  <si>
    <t>النجف</t>
  </si>
  <si>
    <t>ذي قار</t>
  </si>
  <si>
    <t>واسط</t>
  </si>
  <si>
    <t>ميسان</t>
  </si>
  <si>
    <t>البصرة</t>
  </si>
  <si>
    <t>اخرى</t>
  </si>
  <si>
    <t>صلاح الدين</t>
  </si>
  <si>
    <t>ديالى</t>
  </si>
  <si>
    <t>الانبار</t>
  </si>
  <si>
    <t>المسنون والمقعدون</t>
  </si>
  <si>
    <t>أطفال</t>
  </si>
  <si>
    <t xml:space="preserve">براعم </t>
  </si>
  <si>
    <t>زهور</t>
  </si>
  <si>
    <t>مجموع</t>
  </si>
  <si>
    <t xml:space="preserve">الوحدات </t>
  </si>
  <si>
    <t>العدد</t>
  </si>
  <si>
    <t>الموجودون</t>
  </si>
  <si>
    <t>الداخلون</t>
  </si>
  <si>
    <t>المغادرون</t>
  </si>
  <si>
    <t xml:space="preserve">الفئة العمرية </t>
  </si>
  <si>
    <t>4-</t>
  </si>
  <si>
    <t>6-</t>
  </si>
  <si>
    <t>9-</t>
  </si>
  <si>
    <t>12-</t>
  </si>
  <si>
    <t>15-</t>
  </si>
  <si>
    <t>18-</t>
  </si>
  <si>
    <t>20-</t>
  </si>
  <si>
    <t>30-</t>
  </si>
  <si>
    <t>40-</t>
  </si>
  <si>
    <t>50-</t>
  </si>
  <si>
    <t>60-</t>
  </si>
  <si>
    <t>70-</t>
  </si>
  <si>
    <t xml:space="preserve">70فأكثر </t>
  </si>
  <si>
    <t xml:space="preserve">المحافظة </t>
  </si>
  <si>
    <t xml:space="preserve">القادسية </t>
  </si>
  <si>
    <t xml:space="preserve">الفئات العمرية </t>
  </si>
  <si>
    <t xml:space="preserve">المجموع الكلي </t>
  </si>
  <si>
    <t xml:space="preserve"> الوحدات </t>
  </si>
  <si>
    <t xml:space="preserve">العاملون </t>
  </si>
  <si>
    <t>المجموع الكلي</t>
  </si>
  <si>
    <t xml:space="preserve">الحالة الاجتماعية والصحية </t>
  </si>
  <si>
    <t>فاقد الأم</t>
  </si>
  <si>
    <t xml:space="preserve">فاقد الأبوين </t>
  </si>
  <si>
    <t>مجهول الأبوين</t>
  </si>
  <si>
    <t>عوق أحد الأبوين أو كلاهما</t>
  </si>
  <si>
    <t>مرض مزمن أحد الأبوين أو كلاهما</t>
  </si>
  <si>
    <t>سجن أحد الأبوين أوكلاهما</t>
  </si>
  <si>
    <t>حالات التفكك الأسري</t>
  </si>
  <si>
    <t>طلاق</t>
  </si>
  <si>
    <t>هجر</t>
  </si>
  <si>
    <t>التشرد والتسول</t>
  </si>
  <si>
    <t>أخرى</t>
  </si>
  <si>
    <t>المرحلة الدراسية</t>
  </si>
  <si>
    <t>الجنس</t>
  </si>
  <si>
    <t>دون سن الرياض</t>
  </si>
  <si>
    <t>سن الرياض</t>
  </si>
  <si>
    <t>الأبتدائيـــة</t>
  </si>
  <si>
    <t>الأول</t>
  </si>
  <si>
    <t>الثاني</t>
  </si>
  <si>
    <t>الثالث</t>
  </si>
  <si>
    <t>الرابع</t>
  </si>
  <si>
    <t>الخامس</t>
  </si>
  <si>
    <t>السادس</t>
  </si>
  <si>
    <t>مجموع الأبتدائية</t>
  </si>
  <si>
    <t>المتوسطة</t>
  </si>
  <si>
    <t>مجموع المتوسطة</t>
  </si>
  <si>
    <t>الأعدادية</t>
  </si>
  <si>
    <t>مجموع الأعدادية</t>
  </si>
  <si>
    <t xml:space="preserve">المثنى </t>
  </si>
  <si>
    <t xml:space="preserve">التبني </t>
  </si>
  <si>
    <t>تسليم الى اسرته</t>
  </si>
  <si>
    <t>بناء على طلبه</t>
  </si>
  <si>
    <t xml:space="preserve">انقطاع بطلب </t>
  </si>
  <si>
    <t xml:space="preserve">مرض </t>
  </si>
  <si>
    <t xml:space="preserve">وفاة </t>
  </si>
  <si>
    <t xml:space="preserve">هروب وتسرب </t>
  </si>
  <si>
    <t>سوء سلوك</t>
  </si>
  <si>
    <t xml:space="preserve">إكمال السن القانونية </t>
  </si>
  <si>
    <t>التخرج</t>
  </si>
  <si>
    <t xml:space="preserve">فصل بقرار </t>
  </si>
  <si>
    <t xml:space="preserve">اخرى </t>
  </si>
  <si>
    <t xml:space="preserve">عدد الوحدات </t>
  </si>
  <si>
    <t xml:space="preserve"> العاملون</t>
  </si>
  <si>
    <t>الحالة العلمية</t>
  </si>
  <si>
    <t>امي</t>
  </si>
  <si>
    <t>يقرأ ويكتب</t>
  </si>
  <si>
    <t>دبلوم عالي</t>
  </si>
  <si>
    <t>ماجستير</t>
  </si>
  <si>
    <t>دكتوراه</t>
  </si>
  <si>
    <t xml:space="preserve"> المحافظة</t>
  </si>
  <si>
    <t>أعزب</t>
  </si>
  <si>
    <t>متزوج</t>
  </si>
  <si>
    <t>مطلق</t>
  </si>
  <si>
    <t>أرمل</t>
  </si>
  <si>
    <t xml:space="preserve">سبب التواجد </t>
  </si>
  <si>
    <t>75-</t>
  </si>
  <si>
    <t>العجز بسبب العوق</t>
  </si>
  <si>
    <t>العجز بسبب الشيخوخة</t>
  </si>
  <si>
    <t>مرض مزمن</t>
  </si>
  <si>
    <t>عدم وجود معيل</t>
  </si>
  <si>
    <t>رغبة الاهل</t>
  </si>
  <si>
    <t>التسول</t>
  </si>
  <si>
    <t xml:space="preserve"> نوع العوق </t>
  </si>
  <si>
    <t>شلل احادي</t>
  </si>
  <si>
    <t>شلل رباعي</t>
  </si>
  <si>
    <t>شلل تشنجي</t>
  </si>
  <si>
    <t>شلل اطراف</t>
  </si>
  <si>
    <t xml:space="preserve">بتر الأطراف السفلي أو العلوي </t>
  </si>
  <si>
    <t>تخلف عقلي بسيط</t>
  </si>
  <si>
    <t>تخلف عقلي متوسط</t>
  </si>
  <si>
    <t>تخلف عقلي شديد</t>
  </si>
  <si>
    <t>صرع</t>
  </si>
  <si>
    <t xml:space="preserve">الكآبة المزمنة </t>
  </si>
  <si>
    <t xml:space="preserve">الصم والبكم </t>
  </si>
  <si>
    <t>ضعف البصر</t>
  </si>
  <si>
    <t>فاقد البصر</t>
  </si>
  <si>
    <t>بناءاً على طلبه</t>
  </si>
  <si>
    <t>قرار بفصل</t>
  </si>
  <si>
    <t>وفاة</t>
  </si>
  <si>
    <t>هروب وتسرب</t>
  </si>
  <si>
    <t xml:space="preserve">أخرى </t>
  </si>
  <si>
    <t xml:space="preserve">عدد المستفيدين </t>
  </si>
  <si>
    <t>عدد الداخلين</t>
  </si>
  <si>
    <t>70 فأكثر</t>
  </si>
  <si>
    <t>الأنبار</t>
  </si>
  <si>
    <t>نوع العوق</t>
  </si>
  <si>
    <t>ولادي</t>
  </si>
  <si>
    <t>مستعصي</t>
  </si>
  <si>
    <t>مرض</t>
  </si>
  <si>
    <t>حادث</t>
  </si>
  <si>
    <t>حرب</t>
  </si>
  <si>
    <t>وراثي</t>
  </si>
  <si>
    <t>اصابة عمل</t>
  </si>
  <si>
    <t xml:space="preserve">الصم </t>
  </si>
  <si>
    <t xml:space="preserve">البكم </t>
  </si>
  <si>
    <t>فقدان سمع بسيط</t>
  </si>
  <si>
    <t xml:space="preserve">فقدان سمع متوسط </t>
  </si>
  <si>
    <t xml:space="preserve">فقدان سمع شديد </t>
  </si>
  <si>
    <t>نوع التدريب والتأهيل</t>
  </si>
  <si>
    <t>عوق عقلي</t>
  </si>
  <si>
    <t xml:space="preserve">عوق سمعي </t>
  </si>
  <si>
    <t>عوق حركي</t>
  </si>
  <si>
    <t>عوق بصري</t>
  </si>
  <si>
    <t>متعدد العوق</t>
  </si>
  <si>
    <t>خياطة</t>
  </si>
  <si>
    <t>نجارة</t>
  </si>
  <si>
    <t>كهرباء</t>
  </si>
  <si>
    <t>طابعة</t>
  </si>
  <si>
    <t>زراعة</t>
  </si>
  <si>
    <t>سيراميك</t>
  </si>
  <si>
    <t>صناعة الورد</t>
  </si>
  <si>
    <t>اعمال تجميعية</t>
  </si>
  <si>
    <t>حياكة</t>
  </si>
  <si>
    <t>رياض الاطفال</t>
  </si>
  <si>
    <t>الابتدائية</t>
  </si>
  <si>
    <t xml:space="preserve">الاول </t>
  </si>
  <si>
    <t>السابع</t>
  </si>
  <si>
    <t>الثامن</t>
  </si>
  <si>
    <t>مجموع الابتدائية</t>
  </si>
  <si>
    <t xml:space="preserve">الأول متوسط </t>
  </si>
  <si>
    <t xml:space="preserve">الثاني متوسط </t>
  </si>
  <si>
    <t xml:space="preserve">الثالث متوسط </t>
  </si>
  <si>
    <t xml:space="preserve">مجموع المتوسطة  </t>
  </si>
  <si>
    <t xml:space="preserve">أساس </t>
  </si>
  <si>
    <t>متوسط</t>
  </si>
  <si>
    <t xml:space="preserve">متقدم </t>
  </si>
  <si>
    <t>أسباب المغادرة</t>
  </si>
  <si>
    <t>فصل بقرار</t>
  </si>
  <si>
    <t>الهروب</t>
  </si>
  <si>
    <t>لأكمال السن القانوني</t>
  </si>
  <si>
    <t xml:space="preserve">سوء سلوك </t>
  </si>
  <si>
    <t>تقاعد</t>
  </si>
  <si>
    <t xml:space="preserve">انتهاء عضوية </t>
  </si>
  <si>
    <t>انقطاع بطلب</t>
  </si>
  <si>
    <t xml:space="preserve">فاقد الأب </t>
  </si>
  <si>
    <t>شلل نصفي ايمن وايسر</t>
  </si>
  <si>
    <t xml:space="preserve">شلل الاطراف السفلى او العليا </t>
  </si>
  <si>
    <t>بتر الاطراف السفلى او العليا</t>
  </si>
  <si>
    <t>الفتحة الولادية في القلب</t>
  </si>
  <si>
    <t>الربو المزمن</t>
  </si>
  <si>
    <t>سكر مزمن ومضاعفاته</t>
  </si>
  <si>
    <t>فتحات الظهر</t>
  </si>
  <si>
    <t>تاخر النمو القزمية</t>
  </si>
  <si>
    <t>السمنة المفرطة</t>
  </si>
  <si>
    <t>التهاب المفاصل التشنجي</t>
  </si>
  <si>
    <t>تخلف عقلي متوسط الشدة</t>
  </si>
  <si>
    <t>الصرع</t>
  </si>
  <si>
    <t>الكابة المزمنة</t>
  </si>
  <si>
    <t>انفصام الشخصية</t>
  </si>
  <si>
    <t>كل انواع الذهان</t>
  </si>
  <si>
    <t>مجموع اعدادية</t>
  </si>
  <si>
    <t xml:space="preserve"> رابع</t>
  </si>
  <si>
    <t>خامس</t>
  </si>
  <si>
    <t xml:space="preserve"> سادس</t>
  </si>
  <si>
    <t>السعة</t>
  </si>
  <si>
    <t>دور رعاية المعوقون</t>
  </si>
  <si>
    <t>دور رعاية المعوقين</t>
  </si>
  <si>
    <t xml:space="preserve"> الموجودون</t>
  </si>
  <si>
    <t xml:space="preserve">        70 أكثر من    </t>
  </si>
  <si>
    <t xml:space="preserve"> 75 فأكثر</t>
  </si>
  <si>
    <t xml:space="preserve">شلل نصفي </t>
  </si>
  <si>
    <t>70- فأكثر</t>
  </si>
  <si>
    <t>دور الحنان للعاجزين كلياً</t>
  </si>
  <si>
    <t xml:space="preserve">دور المسنين والمقعدين </t>
  </si>
  <si>
    <t xml:space="preserve"> دور الحنان للعاجزين كلياً</t>
  </si>
  <si>
    <t xml:space="preserve">المسنون والمقعدون </t>
  </si>
  <si>
    <t xml:space="preserve">عدد العاملين </t>
  </si>
  <si>
    <t>عدد المستفيدات</t>
  </si>
  <si>
    <t>عدد المستفيدين والمستفيدات</t>
  </si>
  <si>
    <t>الموجـــــودون</t>
  </si>
  <si>
    <t>الداخــــــــــــلون</t>
  </si>
  <si>
    <t>المغـــــــــــادرون</t>
  </si>
  <si>
    <t>بدون مؤهل</t>
  </si>
  <si>
    <t>..</t>
  </si>
  <si>
    <t>أرمـــــــــــل</t>
  </si>
  <si>
    <t>أعـــــــــــزب</t>
  </si>
  <si>
    <t>متـــــــــزوج</t>
  </si>
  <si>
    <t>مطلـــــــــــــق</t>
  </si>
  <si>
    <t>مفتــــــــرق</t>
  </si>
  <si>
    <t>جدول  (2)</t>
  </si>
  <si>
    <t>جدول  (3)</t>
  </si>
  <si>
    <r>
      <t xml:space="preserve"> جدول  </t>
    </r>
    <r>
      <rPr>
        <b/>
        <sz val="16"/>
        <rFont val="Arial"/>
        <family val="2"/>
      </rPr>
      <t>(5)</t>
    </r>
  </si>
  <si>
    <r>
      <t xml:space="preserve">جدول  </t>
    </r>
    <r>
      <rPr>
        <b/>
        <sz val="16"/>
        <rFont val="Arial"/>
        <family val="2"/>
      </rPr>
      <t>(6)</t>
    </r>
  </si>
  <si>
    <t>جدول (7)</t>
  </si>
  <si>
    <t>جدول  (8)</t>
  </si>
  <si>
    <t>جدول (9)</t>
  </si>
  <si>
    <t xml:space="preserve">(جدول (10 </t>
  </si>
  <si>
    <t>جدول  (11)</t>
  </si>
  <si>
    <t xml:space="preserve">جدول (12) </t>
  </si>
  <si>
    <t xml:space="preserve">جدول (13) </t>
  </si>
  <si>
    <t>جدول (14)</t>
  </si>
  <si>
    <t>جدول  (15)</t>
  </si>
  <si>
    <t xml:space="preserve">جدول (16)                                                                             </t>
  </si>
  <si>
    <t>جدول  ( 17)</t>
  </si>
  <si>
    <t>جدول(18)</t>
  </si>
  <si>
    <t>جدول(19)</t>
  </si>
  <si>
    <t>جدول(20)</t>
  </si>
  <si>
    <t>جدول(21)</t>
  </si>
  <si>
    <t>جدول(22)</t>
  </si>
  <si>
    <t>جدول(23)</t>
  </si>
  <si>
    <t>جدول(24)</t>
  </si>
  <si>
    <t>جدول(25)</t>
  </si>
  <si>
    <t>جدول( 26)</t>
  </si>
  <si>
    <t>جدول(27)</t>
  </si>
  <si>
    <t>جدول(28)</t>
  </si>
  <si>
    <t>جدول(29)</t>
  </si>
  <si>
    <t>جدول(30)</t>
  </si>
  <si>
    <t>جدول(31)</t>
  </si>
  <si>
    <t>جدول(32)</t>
  </si>
  <si>
    <t>جدول(33)</t>
  </si>
  <si>
    <t>جدول(34)</t>
  </si>
  <si>
    <t>جدول(35)</t>
  </si>
  <si>
    <t>جدول(36)</t>
  </si>
  <si>
    <t>جدول(37)</t>
  </si>
  <si>
    <t>جدول(38)</t>
  </si>
  <si>
    <t xml:space="preserve"> جدول(39)                  </t>
  </si>
  <si>
    <t xml:space="preserve">تابع جدول(39)                  </t>
  </si>
  <si>
    <t>جدول(40)</t>
  </si>
  <si>
    <t>جدول(41)</t>
  </si>
  <si>
    <t>جدول(42)</t>
  </si>
  <si>
    <t>جدول(43)</t>
  </si>
  <si>
    <t>جدول( 48  )</t>
  </si>
  <si>
    <t>نينوى*</t>
  </si>
  <si>
    <t>جدول (44)</t>
  </si>
  <si>
    <t>جدول (45)</t>
  </si>
  <si>
    <t>جدول (46)</t>
  </si>
  <si>
    <t>جدول (47)</t>
  </si>
  <si>
    <t>Governorate</t>
  </si>
  <si>
    <t>Nineveh</t>
  </si>
  <si>
    <t>Salah-Aldeen</t>
  </si>
  <si>
    <t>Kirkuk</t>
  </si>
  <si>
    <t>Diyala</t>
  </si>
  <si>
    <t>Baghdad</t>
  </si>
  <si>
    <t>Al-Anbar</t>
  </si>
  <si>
    <t>Babylon</t>
  </si>
  <si>
    <t>Kerbela</t>
  </si>
  <si>
    <t>Al-Najaf</t>
  </si>
  <si>
    <t>Al-Qadesyia</t>
  </si>
  <si>
    <t>Al-muthanna</t>
  </si>
  <si>
    <t>Thi-Qar</t>
  </si>
  <si>
    <t>Wasit</t>
  </si>
  <si>
    <t>Missan</t>
  </si>
  <si>
    <t>Al-Basrah</t>
  </si>
  <si>
    <t>Total</t>
  </si>
  <si>
    <t>State care centres for young girls and boys</t>
  </si>
  <si>
    <t>Children</t>
  </si>
  <si>
    <t>Buds</t>
  </si>
  <si>
    <t>Flowers</t>
  </si>
  <si>
    <t>The aged and disabled</t>
  </si>
  <si>
    <t xml:space="preserve">Hanan houses for severly disabled </t>
  </si>
  <si>
    <t>Nursing houses for disabled</t>
  </si>
  <si>
    <t>Units</t>
  </si>
  <si>
    <t>State care houses for kids (boys and girls)</t>
  </si>
  <si>
    <t>Nursing houses of old and disabled persons</t>
  </si>
  <si>
    <t>Hanan houses for completely disabled persons</t>
  </si>
  <si>
    <t>Presents</t>
  </si>
  <si>
    <t>Entrants</t>
  </si>
  <si>
    <t>Departures</t>
  </si>
  <si>
    <t>Employees</t>
  </si>
  <si>
    <t>No.</t>
  </si>
  <si>
    <t>M</t>
  </si>
  <si>
    <t>F</t>
  </si>
  <si>
    <t>T</t>
  </si>
  <si>
    <t>Age group</t>
  </si>
  <si>
    <t xml:space="preserve">State care houses for kids </t>
  </si>
  <si>
    <t>Aged and disabled</t>
  </si>
  <si>
    <t xml:space="preserve">Hanan houses for completely disabled persons </t>
  </si>
  <si>
    <t>Disabled nursing houses</t>
  </si>
  <si>
    <t xml:space="preserve">70 and more </t>
  </si>
  <si>
    <t>70 and more</t>
  </si>
  <si>
    <t>Primary</t>
  </si>
  <si>
    <t>Intermediate</t>
  </si>
  <si>
    <t>Preparatory</t>
  </si>
  <si>
    <t>Diploma</t>
  </si>
  <si>
    <t>Bachelor</t>
  </si>
  <si>
    <t>Other</t>
  </si>
  <si>
    <t>Without qualification</t>
  </si>
  <si>
    <t xml:space="preserve">Enrolled kids </t>
  </si>
  <si>
    <t>Unit</t>
  </si>
  <si>
    <t>Grand total</t>
  </si>
  <si>
    <t xml:space="preserve">Social and health condition </t>
  </si>
  <si>
    <t>Fatherless</t>
  </si>
  <si>
    <t>Motherless</t>
  </si>
  <si>
    <t>Parentless</t>
  </si>
  <si>
    <t xml:space="preserve">Unrecognized parents </t>
  </si>
  <si>
    <t>Disability of one or both of parents</t>
  </si>
  <si>
    <t xml:space="preserve">Chronic disease of one of the parents or both of them </t>
  </si>
  <si>
    <t>One or both of them are in prison</t>
  </si>
  <si>
    <t>Divorce</t>
  </si>
  <si>
    <t>Abandonment</t>
  </si>
  <si>
    <t>Separation</t>
  </si>
  <si>
    <t>Homless and beggary</t>
  </si>
  <si>
    <t>School grade</t>
  </si>
  <si>
    <t xml:space="preserve">Below kindergarten age </t>
  </si>
  <si>
    <t xml:space="preserve">kindergarten age </t>
  </si>
  <si>
    <t>First</t>
  </si>
  <si>
    <t>Second</t>
  </si>
  <si>
    <t>Third</t>
  </si>
  <si>
    <t>Fourth</t>
  </si>
  <si>
    <t>Fifth</t>
  </si>
  <si>
    <t>Sixth</t>
  </si>
  <si>
    <t>Primary total</t>
  </si>
  <si>
    <t>Intermediate total</t>
  </si>
  <si>
    <t>Preparatory total</t>
  </si>
  <si>
    <t>Sex</t>
  </si>
  <si>
    <t xml:space="preserve">T </t>
  </si>
  <si>
    <t>Table (13)</t>
  </si>
  <si>
    <t>Adoption</t>
  </si>
  <si>
    <t>Delivered to his or her family</t>
  </si>
  <si>
    <t>According to his or her request</t>
  </si>
  <si>
    <t>Absence by request</t>
  </si>
  <si>
    <t>Sikness</t>
  </si>
  <si>
    <t>Death</t>
  </si>
  <si>
    <t>Escape or slipping</t>
  </si>
  <si>
    <t>bad behavior</t>
  </si>
  <si>
    <t>Attaining the legal age</t>
  </si>
  <si>
    <t>Graduation</t>
  </si>
  <si>
    <t>Dismissal by a decision</t>
  </si>
  <si>
    <t>Table (14)</t>
  </si>
  <si>
    <t xml:space="preserve">Other </t>
  </si>
  <si>
    <t>Table (15)</t>
  </si>
  <si>
    <t>Table (16)</t>
  </si>
  <si>
    <t>No.units</t>
  </si>
  <si>
    <t>Capacity</t>
  </si>
  <si>
    <t>Table (17)</t>
  </si>
  <si>
    <t>Table (18)</t>
  </si>
  <si>
    <t xml:space="preserve">Educational status </t>
  </si>
  <si>
    <t>illiterate</t>
  </si>
  <si>
    <t>Read and write</t>
  </si>
  <si>
    <t>High diploma</t>
  </si>
  <si>
    <t>Master</t>
  </si>
  <si>
    <t>Doctorate</t>
  </si>
  <si>
    <t>Table (19)</t>
  </si>
  <si>
    <t>الجنس                   sex</t>
  </si>
  <si>
    <t>Single</t>
  </si>
  <si>
    <t>Married</t>
  </si>
  <si>
    <t>Divorced</t>
  </si>
  <si>
    <t>Separated</t>
  </si>
  <si>
    <t>Table (21)</t>
  </si>
  <si>
    <t>Reason of existence</t>
  </si>
  <si>
    <t>Disabled</t>
  </si>
  <si>
    <t>Aged</t>
  </si>
  <si>
    <t>Chronic disease</t>
  </si>
  <si>
    <t>No supporter</t>
  </si>
  <si>
    <t>according to relative wish</t>
  </si>
  <si>
    <t>Beggary</t>
  </si>
  <si>
    <t>Table (23)</t>
  </si>
  <si>
    <t>Bad behavior</t>
  </si>
  <si>
    <t xml:space="preserve"> (25) Table </t>
  </si>
  <si>
    <t>Table (26)</t>
  </si>
  <si>
    <t>Kerbala</t>
  </si>
  <si>
    <t xml:space="preserve">residents </t>
  </si>
  <si>
    <t>Enrolled</t>
  </si>
  <si>
    <t>Educational status</t>
  </si>
  <si>
    <t>Table (28)</t>
  </si>
  <si>
    <t>Widower</t>
  </si>
  <si>
    <t>Table (30)</t>
  </si>
  <si>
    <t>Disablity</t>
  </si>
  <si>
    <t>Aging</t>
  </si>
  <si>
    <t>Relative's wish</t>
  </si>
  <si>
    <t>Table (29)</t>
  </si>
  <si>
    <t>Table (31)</t>
  </si>
  <si>
    <t>Table (32)</t>
  </si>
  <si>
    <t>Dismissal decision</t>
  </si>
  <si>
    <t>Bad behaviour</t>
  </si>
  <si>
    <t>Table (33)</t>
  </si>
  <si>
    <t>Table (34)</t>
  </si>
  <si>
    <t>Table (36)</t>
  </si>
  <si>
    <t>units</t>
  </si>
  <si>
    <t>beneficiaries</t>
  </si>
  <si>
    <t>Disability condition</t>
  </si>
  <si>
    <t xml:space="preserve">Congenital disorder
</t>
  </si>
  <si>
    <t>Stubborn disease</t>
  </si>
  <si>
    <t>Disease</t>
  </si>
  <si>
    <t>Accident</t>
  </si>
  <si>
    <t>War</t>
  </si>
  <si>
    <t>Inherited disease</t>
  </si>
  <si>
    <t>Work accident</t>
  </si>
  <si>
    <t>Table (38)</t>
  </si>
  <si>
    <t xml:space="preserve"> kind of rehabilitation and training</t>
  </si>
  <si>
    <t>sewing</t>
  </si>
  <si>
    <t>carpentry</t>
  </si>
  <si>
    <t>electricity</t>
  </si>
  <si>
    <t>printing</t>
  </si>
  <si>
    <t>cultivation</t>
  </si>
  <si>
    <t>Ceramics</t>
  </si>
  <si>
    <t>Flower industry</t>
  </si>
  <si>
    <t>Structured products</t>
  </si>
  <si>
    <t>Weaving</t>
  </si>
  <si>
    <t>Table (40)</t>
  </si>
  <si>
    <t xml:space="preserve">الجنس Sex  </t>
  </si>
  <si>
    <t>Kindergarten</t>
  </si>
  <si>
    <t>Special class</t>
  </si>
  <si>
    <t>Fisrt</t>
  </si>
  <si>
    <t>Seventh</t>
  </si>
  <si>
    <t>Eighth</t>
  </si>
  <si>
    <t>Table (41)</t>
  </si>
  <si>
    <t>Table (42)</t>
  </si>
  <si>
    <t>Table (43)</t>
  </si>
  <si>
    <t>Basic</t>
  </si>
  <si>
    <t>Advanced</t>
  </si>
  <si>
    <t>Table (44)</t>
  </si>
  <si>
    <t>Reasons of departure</t>
  </si>
  <si>
    <t>According to the beneficiary request</t>
  </si>
  <si>
    <t>Delivered to the family</t>
  </si>
  <si>
    <t>Dissmisal by a decision</t>
  </si>
  <si>
    <t>Escape</t>
  </si>
  <si>
    <t>Addoption</t>
  </si>
  <si>
    <t>Retirement</t>
  </si>
  <si>
    <t>End of membership</t>
  </si>
  <si>
    <t>Table (45)</t>
  </si>
  <si>
    <t>الجنس Sex</t>
  </si>
  <si>
    <t>Bachlor</t>
  </si>
  <si>
    <t>Table (46)</t>
  </si>
  <si>
    <t>Table (47)</t>
  </si>
  <si>
    <t>Table (48)</t>
  </si>
  <si>
    <t>Table (2)</t>
  </si>
  <si>
    <t>Table (3)</t>
  </si>
  <si>
    <t>Table (4)</t>
  </si>
  <si>
    <r>
      <t xml:space="preserve">جدول </t>
    </r>
    <r>
      <rPr>
        <b/>
        <sz val="14"/>
        <rFont val="Arial"/>
        <family val="2"/>
      </rPr>
      <t xml:space="preserve"> (4)</t>
    </r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</si>
  <si>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</si>
  <si>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</si>
  <si>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</si>
  <si>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</si>
  <si>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</si>
  <si>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</si>
  <si>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</si>
  <si>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</si>
  <si>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(20)</t>
  </si>
  <si>
    <t>Table (22)</t>
  </si>
  <si>
    <t>Table (24)</t>
  </si>
  <si>
    <t>Table (35)</t>
  </si>
  <si>
    <t>Table (37)</t>
  </si>
  <si>
    <t>الجنس  Sex</t>
  </si>
  <si>
    <t>Table (39) cont.</t>
  </si>
  <si>
    <t>الجنس sex</t>
  </si>
  <si>
    <t>الجنس                sex</t>
  </si>
  <si>
    <t xml:space="preserve"> total</t>
  </si>
  <si>
    <t xml:space="preserve">المجموع  </t>
  </si>
  <si>
    <t>Paraplegia</t>
  </si>
  <si>
    <t xml:space="preserve">Monoplegia </t>
  </si>
  <si>
    <t>Quadriplegia</t>
  </si>
  <si>
    <t>Spastic</t>
  </si>
  <si>
    <t>Diaplegia and Double hemiplegia</t>
  </si>
  <si>
    <t xml:space="preserve">Amputation of lower and upper limbs </t>
  </si>
  <si>
    <t xml:space="preserve">Mental retardation </t>
  </si>
  <si>
    <t>Mental retardation moderate</t>
  </si>
  <si>
    <t>Severe mental retardation</t>
  </si>
  <si>
    <t>Epilepsy</t>
  </si>
  <si>
    <t>Melancholia</t>
  </si>
  <si>
    <t>All kinds of psychosis</t>
  </si>
  <si>
    <t xml:space="preserve">Deafness and Muteness  </t>
  </si>
  <si>
    <t>Amblyopia</t>
  </si>
  <si>
    <t>Blindness</t>
  </si>
  <si>
    <t>schizophrenia</t>
  </si>
  <si>
    <t xml:space="preserve">monoplegia </t>
  </si>
  <si>
    <t>Congenital heart hole</t>
  </si>
  <si>
    <t>asthma</t>
  </si>
  <si>
    <t xml:space="preserve">Diabetic </t>
  </si>
  <si>
    <t>Holes on the back</t>
  </si>
  <si>
    <t>stunting</t>
  </si>
  <si>
    <t>Over weight</t>
  </si>
  <si>
    <t>Arthritis</t>
  </si>
  <si>
    <t xml:space="preserve">Slight mental retardation </t>
  </si>
  <si>
    <t>Chronic melancholia</t>
  </si>
  <si>
    <t>Deafness</t>
  </si>
  <si>
    <t>Muteness</t>
  </si>
  <si>
    <t>Slight deafness</t>
  </si>
  <si>
    <t>Deafness moderate</t>
  </si>
  <si>
    <t>Severe deafness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</si>
  <si>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</si>
  <si>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توحد</t>
  </si>
  <si>
    <t>متلازمة داون</t>
  </si>
  <si>
    <t>Down Syndrome</t>
  </si>
  <si>
    <t>تشوه الاطراف</t>
  </si>
  <si>
    <t>Tips deformity</t>
  </si>
  <si>
    <t>سيارات</t>
  </si>
  <si>
    <t>Cars</t>
  </si>
  <si>
    <t xml:space="preserve">* لا توفر بيانات عن المستفيدين في محافظات نينوى </t>
  </si>
  <si>
    <t>Number of beneficiaries (M)</t>
  </si>
  <si>
    <t>Amount spent at the first payment (ID Thousand)</t>
  </si>
  <si>
    <t>المبلغ المصروف الدفعة الاولى (بالالف دينار)</t>
  </si>
  <si>
    <t>المبلغ المصروف الدفعة الثانية (بالالف دينار)</t>
  </si>
  <si>
    <t>Amount spent at the 2nd payment (ID Thousand)</t>
  </si>
  <si>
    <t>المبلغ المصروف الدفعة الثالثة (بالالف دينار)</t>
  </si>
  <si>
    <t>Amount spent at the 3rd payment (ID Thousand)</t>
  </si>
  <si>
    <t>جدول( 49  )</t>
  </si>
  <si>
    <t>Table (49)</t>
  </si>
  <si>
    <t>المبلغ المصروف الدفعة الرابعة (بالالف دينار)</t>
  </si>
  <si>
    <t>المبلغ المصروف الدفعة الخامسة (بالالف دينار)</t>
  </si>
  <si>
    <t>المبلغ المصروف الكلي (بالالف دينار)</t>
  </si>
  <si>
    <t>Amount spent at the forth payment (ID Thousand)</t>
  </si>
  <si>
    <t>Amount spent at the fifth payment (ID Thousand)</t>
  </si>
  <si>
    <t>Amount spent at the total payments (ID Thousand)</t>
  </si>
  <si>
    <t>Table (49) cont.</t>
  </si>
  <si>
    <t>تابع جدول( 49  )</t>
  </si>
  <si>
    <t>جدول( 50  )</t>
  </si>
  <si>
    <t>Table (50)</t>
  </si>
  <si>
    <t>جدول( 51  )</t>
  </si>
  <si>
    <t>Table (51)</t>
  </si>
  <si>
    <t>الفئة العمرية</t>
  </si>
  <si>
    <t>1 - 5</t>
  </si>
  <si>
    <t>6 - 10</t>
  </si>
  <si>
    <t>11- 15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</si>
  <si>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</si>
  <si>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</si>
  <si>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</si>
  <si>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</si>
  <si>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</si>
  <si>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</si>
  <si>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</si>
  <si>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</si>
  <si>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</si>
  <si>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</si>
  <si>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</si>
  <si>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جدول( 52  )</t>
  </si>
  <si>
    <t>Table (52)</t>
  </si>
  <si>
    <t>الوزارة</t>
  </si>
  <si>
    <t>Ministry</t>
  </si>
  <si>
    <t>جدول( 54  )</t>
  </si>
  <si>
    <t>Table (54)</t>
  </si>
  <si>
    <t>جدول( 53  )</t>
  </si>
  <si>
    <t>Table (53)</t>
  </si>
  <si>
    <t>جدول( 55  )</t>
  </si>
  <si>
    <t>Table (55)</t>
  </si>
  <si>
    <t>70 &amp; more</t>
  </si>
  <si>
    <t>صلة القربى</t>
  </si>
  <si>
    <t>أب / أم</t>
  </si>
  <si>
    <t>أخ/ أخت</t>
  </si>
  <si>
    <t>عم / عمة</t>
  </si>
  <si>
    <t>خال / خالة</t>
  </si>
  <si>
    <t>ابن / ابنة</t>
  </si>
  <si>
    <t>زوج / زوجة</t>
  </si>
  <si>
    <t>Father/ mother</t>
  </si>
  <si>
    <t>brother/sister</t>
  </si>
  <si>
    <t>uncle/ aunt</t>
  </si>
  <si>
    <t>son/daughter</t>
  </si>
  <si>
    <t>others</t>
  </si>
  <si>
    <t>husband/wife</t>
  </si>
  <si>
    <t>جدول( 56  )</t>
  </si>
  <si>
    <t>Table (56)</t>
  </si>
  <si>
    <t>مجلس الوزراء</t>
  </si>
  <si>
    <t>مجلس النواب</t>
  </si>
  <si>
    <t>التربية</t>
  </si>
  <si>
    <t>التعليم</t>
  </si>
  <si>
    <t>العلوم</t>
  </si>
  <si>
    <t>الصحة</t>
  </si>
  <si>
    <t>الصناعة والمعادن</t>
  </si>
  <si>
    <t>الاتصالات</t>
  </si>
  <si>
    <t>الكهرباء</t>
  </si>
  <si>
    <t>النفط</t>
  </si>
  <si>
    <t>الداخلية</t>
  </si>
  <si>
    <t>المالية</t>
  </si>
  <si>
    <t>الاسكان</t>
  </si>
  <si>
    <t>السياحة</t>
  </si>
  <si>
    <t>الموارد المائية</t>
  </si>
  <si>
    <t>النقل</t>
  </si>
  <si>
    <t>الهجرة</t>
  </si>
  <si>
    <t>الزراعة</t>
  </si>
  <si>
    <t>الثقافة</t>
  </si>
  <si>
    <t>التخطيط</t>
  </si>
  <si>
    <t>العدل</t>
  </si>
  <si>
    <t>التجارة</t>
  </si>
  <si>
    <t>الامن الوطني</t>
  </si>
  <si>
    <t>امانة بغداد</t>
  </si>
  <si>
    <t>الوقف الشيعي</t>
  </si>
  <si>
    <t>الوقف السني</t>
  </si>
  <si>
    <t>محافظة بغداد</t>
  </si>
  <si>
    <t>محافظة بابل</t>
  </si>
  <si>
    <t>محافظة النجف</t>
  </si>
  <si>
    <t>محافظة كربلاء</t>
  </si>
  <si>
    <t>محافظة ذي قار</t>
  </si>
  <si>
    <t>محافظة واسط</t>
  </si>
  <si>
    <t>محافظة المثنى</t>
  </si>
  <si>
    <t>محافظة البصرة</t>
  </si>
  <si>
    <t>محافظة القادسية</t>
  </si>
  <si>
    <t>Parliament</t>
  </si>
  <si>
    <t>Cabinet council</t>
  </si>
  <si>
    <t>العمل والشؤون الاجتماعية</t>
  </si>
  <si>
    <t>Labor &amp; social affairs</t>
  </si>
  <si>
    <t>Education</t>
  </si>
  <si>
    <t>Sciences</t>
  </si>
  <si>
    <t>Health</t>
  </si>
  <si>
    <t>Industry &amp; Mineral</t>
  </si>
  <si>
    <t>Communication</t>
  </si>
  <si>
    <t>Petroleum</t>
  </si>
  <si>
    <t>Interior affairs</t>
  </si>
  <si>
    <t>Financial</t>
  </si>
  <si>
    <t>Accommodation</t>
  </si>
  <si>
    <t>Tourism</t>
  </si>
  <si>
    <t>Wateriness resources</t>
  </si>
  <si>
    <t>Transportation</t>
  </si>
  <si>
    <t>Migration</t>
  </si>
  <si>
    <t>Agriculture</t>
  </si>
  <si>
    <t>Culture</t>
  </si>
  <si>
    <t>Planning</t>
  </si>
  <si>
    <t>Justice</t>
  </si>
  <si>
    <t>Trade</t>
  </si>
  <si>
    <t>National Security</t>
  </si>
  <si>
    <t>Baghdad custody</t>
  </si>
  <si>
    <t xml:space="preserve"> Al shaii Entail</t>
  </si>
  <si>
    <t xml:space="preserve"> Al sunni Entail</t>
  </si>
  <si>
    <t>Baghdad governorate</t>
  </si>
  <si>
    <t>Babil governorate</t>
  </si>
  <si>
    <t>Al Najaf governorate</t>
  </si>
  <si>
    <t>Kerbala governorate</t>
  </si>
  <si>
    <t>Thi-qar governorate</t>
  </si>
  <si>
    <t>Al Qadesia governorate</t>
  </si>
  <si>
    <t>Wasit governorate</t>
  </si>
  <si>
    <t>Al Muthana governorate</t>
  </si>
  <si>
    <t>Al Basarah governorate</t>
  </si>
  <si>
    <t>Higher education</t>
  </si>
  <si>
    <t xml:space="preserve">مج </t>
  </si>
  <si>
    <t xml:space="preserve">مج         T </t>
  </si>
  <si>
    <t>ذ           M</t>
  </si>
  <si>
    <t xml:space="preserve">أ         F   </t>
  </si>
  <si>
    <t>75 &amp; more</t>
  </si>
  <si>
    <t xml:space="preserve">70 &amp; more </t>
  </si>
  <si>
    <t xml:space="preserve"> more than 70</t>
  </si>
  <si>
    <t>* The data for beneficiares of Nineveh are not available</t>
  </si>
  <si>
    <t>مج               T</t>
  </si>
  <si>
    <t xml:space="preserve">أ            F    </t>
  </si>
  <si>
    <t>Autism</t>
  </si>
  <si>
    <t>المجموع   Total</t>
  </si>
  <si>
    <t xml:space="preserve">المجموع     Total </t>
  </si>
  <si>
    <t xml:space="preserve"> Total</t>
  </si>
  <si>
    <t>للرجل</t>
  </si>
  <si>
    <t>للمرأة</t>
  </si>
  <si>
    <t>for Man</t>
  </si>
  <si>
    <t>for Woman</t>
  </si>
  <si>
    <t xml:space="preserve"> Relative tie</t>
  </si>
  <si>
    <t xml:space="preserve">Residents </t>
  </si>
  <si>
    <t xml:space="preserve">المجموع                Total   </t>
  </si>
  <si>
    <t xml:space="preserve">مج         </t>
  </si>
  <si>
    <t xml:space="preserve">المعاق         Disabled   </t>
  </si>
  <si>
    <t>المعين          Assigner</t>
  </si>
  <si>
    <t>المعاق           Disabled</t>
  </si>
  <si>
    <t>المعين         Assigner</t>
  </si>
  <si>
    <t>Social care office (M)</t>
  </si>
  <si>
    <t>Number of beneficiaries (W)</t>
  </si>
  <si>
    <t>Number of beneficiaries (M&amp;W)</t>
  </si>
  <si>
    <t>دائرة الرعاية الاجتماعية (للمرأة )</t>
  </si>
  <si>
    <t>Social care office (W)</t>
  </si>
  <si>
    <t>Table (39)</t>
  </si>
  <si>
    <t>Table (27)</t>
  </si>
  <si>
    <t>عدد وحدات الرعاية الإجتماعية حسب المحافظة ونوع الوحدة لسنة 2017</t>
  </si>
  <si>
    <t>Number of social care units by governorate and type of unit for 2017</t>
  </si>
  <si>
    <t xml:space="preserve">  عدد وحدات الرعاية الإجتماعية وعدد المستفيدين الموجودين والداخلين والمغادرين والعاملين (الفعلي) حسب الجنس ونوع الوحدة لسنة 2017</t>
  </si>
  <si>
    <t>Actual number of social care units, beneficiaries (presents, entrants, departures) and employees by sex and unit type for 2017</t>
  </si>
  <si>
    <t>عدد المستفيدين الموجودين في وحدات  الرعاية الأجتماعية حسب نوع الوحدة وفئات العمر والجنس لسنة 2017</t>
  </si>
  <si>
    <t>Number of beneficiaries in social care units by unit type, age group and sex for 2017</t>
  </si>
  <si>
    <t>عدد المستفيدين الموجودين في وحدات الرعاية الأجتماعية حسب نوع الوحدة والمحافظة والجنس لسنة 2017</t>
  </si>
  <si>
    <t>Number of beneficiaries in social care units by unit type, governorate and sex for 2017</t>
  </si>
  <si>
    <t>عدد المستفيدين الداخلين الى وحدات  الرعاية الأجتماعية حسب فئات العمر ونوع الوحدة والجنس لسنة  2017</t>
  </si>
  <si>
    <t>Number of beneficiaries enrolled in social care units by age group, unit type and sex for 2017</t>
  </si>
  <si>
    <t>عدد العاملين في وحدات الرعاية الاجتماعية (على الملاك) حسب الشهادة والجنس والمحافظة لسنة 2017</t>
  </si>
  <si>
    <t xml:space="preserve">Number of employees (permanent) in social care units by certificate, sex and governorate for 2017 </t>
  </si>
  <si>
    <t>عدد العاملين في وحدات  الرعاية الأجتماعية (الفعلي) حسب الشهادة والجنس والمحافظة لسنة  2017</t>
  </si>
  <si>
    <t>Actual number of employees in social care units by certificate, sex and governorate for 2017</t>
  </si>
  <si>
    <t>عدد الوحدات والسعة وعدد الموجودين والداخلين والمغادرين والعاملين (الفعلي) في دور رعاية المسنين والمقعدين حسب المحافظة لسنة 2017</t>
  </si>
  <si>
    <t>Number and capacity of social care units, Presents, enrolled persons,  departures and employees (actual) in nursing houses of  old and disabled by governorate for 2017</t>
  </si>
  <si>
    <t>عدد المستفيدين الموجودين في دور رعاية المسنين والمقعدين حسب فئات العمر والجنس والمحافظة لسنة 2017</t>
  </si>
  <si>
    <t>Number of current beneficiaries in nursing houses of old and disabled by age group, sex and governorate for 2017</t>
  </si>
  <si>
    <t>عدد المستفيدين الموجودين في دور رعاية المسنين والمقعدين  حسب الحالة العلمية والجنس لسنة 2017</t>
  </si>
  <si>
    <t>Number of current beneficiaries in nursing houses of old and disabled by educational status and sex for 2017</t>
  </si>
  <si>
    <t>عدد المستفيدين الموجودين في دور رعاية المسنين والمقعدين حسب الحالة الاجتماعية والجنس والمحافظة لسنة 2017</t>
  </si>
  <si>
    <t>Number of current beneficiaries in nursing houses of old and disabled by social status, sex and governorate for 2017</t>
  </si>
  <si>
    <t>عدد المستفيدين الموجودين في دور رعاية المسنين والمقعدين حسب أسباب التواجد وفئات العمر والجنس لسنة 2017</t>
  </si>
  <si>
    <t>Number of current beneficiaries in nursing houses of old and disabled by reason of existence age group and sex governorate for 2017</t>
  </si>
  <si>
    <t>عدد المستفيدين الداخلين في دور رعاية المسنين والمقعدين حسب فئات العمر والجنس والمحافظة لسنة 2017</t>
  </si>
  <si>
    <t>Number of beneficiaries enrolled in nursing houses by age group, sex and governorate for 2017</t>
  </si>
  <si>
    <t>عدد المستفيدين المغادرين  في دور رعاية المسنين والمقعدين حسب اسباب المغادرة والجنس والمحافظة لسنة 2017</t>
  </si>
  <si>
    <t>عدد العاملين الموجودين في دور رعاية المسنين والمقعدين (على الملاك) حسب الشهادة والمحافظة والجنس لسنة 2017</t>
  </si>
  <si>
    <t>Number of current employees (permanent) in nursing houses of old and disabled by certificate, governorate and sex for 2017</t>
  </si>
  <si>
    <t xml:space="preserve">  عدد العاملين الموجودين في دور رعاية المسنين والمقعدين ( الفعلي) حسب الشهادة والمحافظة والجنس لسنة 2017</t>
  </si>
  <si>
    <t>Number of current employees (actual) in nursing houses of old and disabled by certificate, governorate and sex for 2017</t>
  </si>
  <si>
    <t>عدد الوحدات والسعة وعدد الموجودين والداخلين والمغادرين والعاملين (الفعلي) في دور الحنان للعاجزين كلياً  حسب المحافظة لسنة 2017</t>
  </si>
  <si>
    <t>Number and capacity of social care units, enrolled persons, departures and employees (actual) in Hanan nursing houses of  completely disabled by governorate for 2017</t>
  </si>
  <si>
    <t>عدد المستفيدين الموجودين في دور الحنان للعاجزين كلياً  حسب فئات العمر والجنس والمحافظة لسنة 2017</t>
  </si>
  <si>
    <t>عدد المستفيدين الموجودين في دور الحنان للعاجزين كلياً حسب الحالة العلمية والجنس لسنة 2017</t>
  </si>
  <si>
    <t>Number of current beneficiaries existed in Hanan nursing houses of completely disabled by educational status and sex for 2017</t>
  </si>
  <si>
    <t>عدد المستفيدين الموجودين في دور الحنان للعاجزين كلياً حسب الحالة الاجتماعية والجنس والمحافظة لسنة 2017</t>
  </si>
  <si>
    <t>Number of current beneficiaries existed in Hanan nursing houses of completely disabled by social condition and sex for 2017</t>
  </si>
  <si>
    <t>عدد المستفيدين الموجودين في دور الحنان للعاجزين كليا حسب أسباب التواجد وفئات العمر والجنس لسنة 2017</t>
  </si>
  <si>
    <t>Number of current beneficiaries existed in Hanan nursing houses of completely disabled by reason of existence, age group and sex for 2017</t>
  </si>
  <si>
    <t>عدد المستفيدين الموجودين في دور الحنان للعاجزين كلياً حسب نوع العوق وفئات العمر والجنس لسنة 2017</t>
  </si>
  <si>
    <t>Number of current beneficiaries existed in Hanan nursing houses of completely disabled by type of disability, age group and sex for 2017</t>
  </si>
  <si>
    <t>عدد المستفيدين الداخلين في دور الحنان للعاجزين كلياً حسب فئات العمر والجنس والمحافظة لسنة 2017</t>
  </si>
  <si>
    <t>Number of current beneficiaries existed in Hanan nursing houses of completely disabled by age group, sex and governorate for 2017</t>
  </si>
  <si>
    <t>عدد المستفيدين المغادرين في دورالحنان للعاجزين كلياً  حسب أسباب المغادرة والجنس والمحافظة لسنة 2017</t>
  </si>
  <si>
    <t>Number of beneficiaries departed from Hanan nursing houses of completely disabled by reason of departure, sex and governorate for 2017</t>
  </si>
  <si>
    <t>عدد العاملين الموجودين في دورالحنان للعاجزين كلياً (على الملاك) حسب الشهادة والمحافظة والجنس لسنة 2017</t>
  </si>
  <si>
    <t>Number of current employees (permanent) in Hanan houses of disabled by certificate, governorate and sex for 2017</t>
  </si>
  <si>
    <t xml:space="preserve">  عدد العاملين الموجودين في دور  الحنان للعاجزين كلياً( الفعلي) حسب الشهادة  والمحافظة والجنس لسنة 2017</t>
  </si>
  <si>
    <t>Number of current employees (actual) in Hanan houses of disabled by certificate, governorate and sex for 2017</t>
  </si>
  <si>
    <t xml:space="preserve"> عدد الوحدات وعدد المستفيدين والداخلين والعاملين (الفعلي) في دور ومعاهد رعاية المعوقين  حسب المحافظة لسنة 2017</t>
  </si>
  <si>
    <t>Number of social care units, beneficiaries, enrolled persons, departures and employees (actual) in nursing houses and institutions completely disabled by governorate for 2017</t>
  </si>
  <si>
    <t>عدد المستفيدين الموجودين في دور ومعاهد رعاية المعوقين والورش حسب فئات العمر والجنس والمحافظة لسنة  2017</t>
  </si>
  <si>
    <t>Number of current beneficiaries existed in nursing houses and institutions of disabled and workshops by age group, sex and governorate for 2017</t>
  </si>
  <si>
    <t xml:space="preserve">        عدد المستفيدين الموجودين في دور ومعاهد رعاية المعوقين حسب نوع العوق والجنس لسنة  2017      </t>
  </si>
  <si>
    <t xml:space="preserve">       Number of current beneficiaries existed in nursing houses and institutions of disabled by disability condition and sex for 2017</t>
  </si>
  <si>
    <t xml:space="preserve">     عدد المستفيدين الموجودين في دور ومعاهد رعاية المعوقين حسب نوع العوق وفئات العمر والجنس لسنة  2017                      </t>
  </si>
  <si>
    <t xml:space="preserve">   Number of current beneficiaries existed in nursing houses and instiutions of disabled by disability condition, age group and sex for 2017</t>
  </si>
  <si>
    <t>عدد المستفيدين الموجودين في ( معاهد التأهيل المهني والورش ) حسب نوع العوق والتأهيل والتدريب والجنس لسنة 2017</t>
  </si>
  <si>
    <t xml:space="preserve">   Number of current beneficiaries existed in (professinal rehabilitation institutions and workshops) by disability condition, kind of rehabilitation and training and sex for 2017</t>
  </si>
  <si>
    <t>عدد المستفيدين الموجودين في  (معاهد الصم والبكم) حسب المرحلة الدراسية والجنس لسنة 2017</t>
  </si>
  <si>
    <t xml:space="preserve">Number of beneficiaries existed in (deaf and dumb institutions) by school grade and sex for 2017 </t>
  </si>
  <si>
    <t>عدد المستفيدين الموجودين في (معاهد العوق الحركي والمكفوفين) حسب المرحلة الدراسية والجنس لسنة 2017</t>
  </si>
  <si>
    <t>Number of beneficiaries existed in (physical handicaped and blind institutions) by school grade and sex for 2017</t>
  </si>
  <si>
    <t>عدد المستفيدين الموجودين في (معاهد التخلف العقلي ) حسب المرحلة الدراسية والجنس لسنة 2017</t>
  </si>
  <si>
    <t>Number of beneficiaries existed in (mental retardation institutions) by school grade and sex for 2017</t>
  </si>
  <si>
    <t xml:space="preserve">عدد المستفيدين الداخلين في دور ومعاهد رعاية المعوقين حسب فئات العمر والجنس والمحافظة لسنة 2017 </t>
  </si>
  <si>
    <t>Number of beneficiaries enrolled in state nursing homes and institutions of disabled by age group, sex and governorate for 2017</t>
  </si>
  <si>
    <t>عدد المستفيدين المغادرين من دور ومعاهد المعوقين حسب أسباب المغادرة والجنس لسنة 2017</t>
  </si>
  <si>
    <t>Number of beneficiaries departed from nursing homes and institutions of disabled by reason of departure and sex for 2017</t>
  </si>
  <si>
    <t>عدد العاملين في دور ومعاهد رعاية المعوقين ( على الملاك ) حسب الشهادة والجنس والمحافظة لسنة 2017</t>
  </si>
  <si>
    <t>Number of employees (permanent) in nursing homes and institutions of disabled by certificate, sex and governorate for 2017</t>
  </si>
  <si>
    <t>عدد العاملين في دور ومعاهد رعاية المعوقين ( الفعلي ) حسب الشهادة والجنس والمحافظة لسنة 2017</t>
  </si>
  <si>
    <t>Number of employees (actual) in nursing homes and institutions of disabled by certificate, sex and governorate for 2017</t>
  </si>
  <si>
    <t xml:space="preserve">عدد المستفيدين المشمولين برواتب شبكة الحماية الاجتماعية للمرأة والرجل حسب اخر دفعة لسنة 2017  </t>
  </si>
  <si>
    <t>Number of beneficiaries covered by social care office for man and woman by the last payment for 2017</t>
  </si>
  <si>
    <t xml:space="preserve">المبالغ المصروفة للمستفيدين والمستفيدات من الرجال والنساء المشمولين برواتب شبكة الحماية الاجتماعية  حسب الدفعة لسنة 2017  </t>
  </si>
  <si>
    <t>The amounts spent for beneficiaries of Man and Woman covered by social care office by payment  2017</t>
  </si>
  <si>
    <t>عدد المعاقين الذين تم شمول معينيهم براتب حسب المحافظة والنوع الاجتماعي لعام 2017</t>
  </si>
  <si>
    <t>Number of disabled whom inclusiveness of  their assigners in salary by governorate and gender for year 2017</t>
  </si>
  <si>
    <t>عدد المعاقين الذين تم شمول معينيهم براتب حسب الفئات العمرية والنوع الاجتماعي لعام 2017</t>
  </si>
  <si>
    <t>Number of disabled whom inclusiveness of  their assistants in salary by age group and gender for year 2017</t>
  </si>
  <si>
    <t>عدد المعاقين ومعينيهم من الموظفين الذين استلموا رواتب حسب المحافظة والنوع الاجتماعي لعام 2017</t>
  </si>
  <si>
    <t>Number of disabled and their assigners from employee whom received salary by governorate and gender for 2017</t>
  </si>
  <si>
    <t>عدد المعينين الذين تم منحهم اجازة معين متفرغ حسب جهات العمل والنوع الاجتماعي 2017</t>
  </si>
  <si>
    <t>Number of assigners whom were awarded leave for dedication to as assigner by direction of work and gender for 2017</t>
  </si>
  <si>
    <t>عدد المعاقين ومعينيهم من الموظفين الذين منحوا اجازة معين متفرغ حسب المحافظة والنوع الاجتماعي لعام 2017</t>
  </si>
  <si>
    <t>Number of disabled and their assigners whom were awarded leave for dedication as assigner by governorate and gender for 2017</t>
  </si>
  <si>
    <t>عدد المعاقين الذين تم منح اقاربهم اجازة المعين المتفرغ حسب الفئات العمرية والنوع الاجتماعي لعام 2017</t>
  </si>
  <si>
    <t>Number of disabled whom were awarded of their relatives  leave for dedication as assigner by age group and gender for 2017</t>
  </si>
  <si>
    <t>عدد الموظفين الذين تم منحهم اجازة المعين المتفرغ حسب صلة القربى بالمعاق والنوع الاجتماعي لسنة 2017</t>
  </si>
  <si>
    <t>Number of employee whom were awarded of  leave for dedication as assigner by relationship of disabled and gender for 2017</t>
  </si>
  <si>
    <t>الدفاع</t>
  </si>
  <si>
    <t>البلديات</t>
  </si>
  <si>
    <t>محافظة ميسان</t>
  </si>
  <si>
    <t>محافظة كركوك</t>
  </si>
  <si>
    <t>محافظة صلاح الدين</t>
  </si>
  <si>
    <t>محافظة الانبار</t>
  </si>
  <si>
    <t>الشباب والرياضة</t>
  </si>
  <si>
    <t>Younth &amp; Sports</t>
  </si>
  <si>
    <t>Advocacy</t>
  </si>
  <si>
    <t>Municipals</t>
  </si>
  <si>
    <t>المبلغ المصروف الدفعة السادسة (بالالف دينار)</t>
  </si>
  <si>
    <t>Amount spent at the sixth payment (ID Thousand)</t>
  </si>
  <si>
    <t>كآبة المزمنة</t>
  </si>
  <si>
    <t>Sickness</t>
  </si>
  <si>
    <t>دائرة الرعاية الاجتماعية (للرجال)</t>
  </si>
  <si>
    <t>انفصال</t>
  </si>
  <si>
    <t>منفصل</t>
  </si>
  <si>
    <t xml:space="preserve"> عدد المستفيدين الموجودين في دور الدولة حسب فئات العمر والجنس والمحافظة لسنة 2017</t>
  </si>
  <si>
    <t xml:space="preserve">عدد المستفيدين الموجودين في دور الدولة  حسب الحالة الاجتماعية والصحية وفئات العمر والجنس لسنة 2017 </t>
  </si>
  <si>
    <t>عدد المستفيدين الموجودين في دور الدولة  حسب المرحلة الدراسية والجنس لسنة 2017</t>
  </si>
  <si>
    <t xml:space="preserve"> عدد المستفيدين الداخلين الى دور الدولة  حسب المحافظة وفئات العمر والجنس لسنة 2017</t>
  </si>
  <si>
    <t>عدد الوحدات وعدد الموجودين والداخلين والمغادرين والعاملين (الفعلي ) في دور الدولة حسب المحافظة لسنة 2017</t>
  </si>
  <si>
    <t>Number of social care units, actual enrolled persons,  departures and employees in state state care houses  by governorate for 2017</t>
  </si>
  <si>
    <t>Number of current beneficiaries in state care houses by age group, sex and  governorate for 2017</t>
  </si>
  <si>
    <t>Number of current beneficiaries in state care houses by social and health condition,age group and sex for 2017</t>
  </si>
  <si>
    <t>Number of current beneficiaries in state care houses by school grade and sex for 2017</t>
  </si>
  <si>
    <t>Number of beneficiaries enrolled in state care houses  by governorate, age group and sex for 2017</t>
  </si>
  <si>
    <t>عدد المستفيدين المغادرين من دور الدولة حسب أسباب المغادرة والجنس والمحافظة  لسنة 2017</t>
  </si>
  <si>
    <t>Number of beneficiaries departed state care houses by reason of departure, sex, and governorate for 2017</t>
  </si>
  <si>
    <t xml:space="preserve">  Number of employees (permanent) in state care houses bycertificate, sex, and governorate for 2017</t>
  </si>
  <si>
    <t xml:space="preserve">عدد العاملين في دور الدولة ( على الملاك ) حسب الشهادة والجنس والمحافظة لسنة 2017  </t>
  </si>
  <si>
    <t>عدد العاملين في دور الدولة (الفعلي) حسب الشهادة والجنس والمحافظة لسنة  2017</t>
  </si>
  <si>
    <t xml:space="preserve">  Number of employees (actual) in state care houses by certificate, sex, and governorate for 2017</t>
  </si>
  <si>
    <t>تمهيدي</t>
  </si>
  <si>
    <t>الاعدادية</t>
  </si>
  <si>
    <t>First class</t>
  </si>
  <si>
    <t>Second class</t>
  </si>
  <si>
    <t>Third class</t>
  </si>
  <si>
    <t>دور الدولة *</t>
  </si>
  <si>
    <t>* ملاحظة دور الدولة  تقسم الى دور الدولة للاطفال حيث تكون بطبيعة الحال مختلطة ويطلق على الدار التي ترعى المستفيدين من الاولاد (دار البراعم) وعلى الدار التي ترعى المستفيدات ( دار الزهور)</t>
  </si>
  <si>
    <t>*Note: State care houses  are divided into houses for boys which called (buds house) and others for girls named (flowers house)</t>
  </si>
  <si>
    <t xml:space="preserve">دور الدولة  </t>
  </si>
  <si>
    <t>العـــاملون (الفعلي)</t>
  </si>
  <si>
    <t xml:space="preserve">دور الدولة   </t>
  </si>
  <si>
    <t xml:space="preserve">دور الدولة </t>
  </si>
  <si>
    <t>6-5</t>
  </si>
  <si>
    <t>9-6</t>
  </si>
  <si>
    <t xml:space="preserve"> 4 فأقل </t>
  </si>
  <si>
    <t>4 and less</t>
  </si>
  <si>
    <t>20-18</t>
  </si>
  <si>
    <t>50-41</t>
  </si>
  <si>
    <t>12-9</t>
  </si>
  <si>
    <t>15-12</t>
  </si>
  <si>
    <t>18-15</t>
  </si>
  <si>
    <t>30-20</t>
  </si>
  <si>
    <t>40-30</t>
  </si>
  <si>
    <t>50-40</t>
  </si>
  <si>
    <t>60-50</t>
  </si>
  <si>
    <t>70-60</t>
  </si>
  <si>
    <t>Householdbreakdown cases</t>
  </si>
  <si>
    <t>40 فأقل</t>
  </si>
  <si>
    <t>40 &amp; less</t>
  </si>
  <si>
    <t>45  فأقل</t>
  </si>
  <si>
    <t>45&amp;less</t>
  </si>
  <si>
    <t>50-46</t>
  </si>
  <si>
    <t>55-50</t>
  </si>
  <si>
    <t>60-55</t>
  </si>
  <si>
    <t>65-60</t>
  </si>
  <si>
    <t>70-65</t>
  </si>
  <si>
    <t>75-70</t>
  </si>
  <si>
    <t>40- 30</t>
  </si>
  <si>
    <t xml:space="preserve">6 فأقل </t>
  </si>
  <si>
    <t>6 &amp; less</t>
  </si>
  <si>
    <t>كآبة</t>
  </si>
  <si>
    <t xml:space="preserve">chronic depression </t>
  </si>
  <si>
    <t xml:space="preserve">4 فأقل </t>
  </si>
  <si>
    <t>4 &amp;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</si>
</sst>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PT Bold Heading"/>
      <charset val="178"/>
    </font>
    <font>
      <sz val="14"/>
      <name val="PT Bold Heading"/>
      <charset val="178"/>
    </font>
    <font>
      <sz val="10"/>
      <name val="PT Bold Heading"/>
      <charset val="178"/>
    </font>
    <font>
      <b/>
      <sz val="12"/>
      <name val="Simplified Arabic"/>
      <family val="1"/>
    </font>
    <font>
      <sz val="10"/>
      <name val="Simplified Arabic"/>
      <family val="1"/>
    </font>
    <font>
      <sz val="12"/>
      <name val="Arial"/>
      <family val="2"/>
    </font>
    <font>
      <sz val="14"/>
      <name val="AdvertisingExtraBold"/>
      <charset val="178"/>
    </font>
    <font>
      <b/>
      <sz val="12"/>
      <name val="Arial"/>
      <family val="2"/>
    </font>
    <font>
      <sz val="14"/>
      <name val="Simplified Arabic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Simplified Arabic"/>
      <family val="1"/>
    </font>
    <font>
      <b/>
      <sz val="12"/>
      <name val="PT Bold Heading"/>
      <charset val="178"/>
    </font>
    <font>
      <b/>
      <sz val="12"/>
      <name val="AdvertisingExtraBold"/>
      <charset val="178"/>
    </font>
    <font>
      <b/>
      <sz val="10"/>
      <name val="Simplified Arabic"/>
      <family val="1"/>
    </font>
    <font>
      <b/>
      <sz val="14"/>
      <name val="Simplified Arabic"/>
      <family val="2"/>
      <scheme val="minor"/>
    </font>
    <font>
      <b/>
      <sz val="12"/>
      <name val="Simplified Arabic"/>
      <family val="2"/>
      <scheme val="minor"/>
    </font>
    <font>
      <b/>
      <sz val="12"/>
      <color theme="1"/>
      <name val="Simplified Arabic"/>
      <family val="2"/>
      <scheme val="minor"/>
    </font>
    <font>
      <sz val="9"/>
      <name val="Simplified Arabic"/>
      <family val="2"/>
      <scheme val="minor"/>
    </font>
    <font>
      <b/>
      <sz val="11"/>
      <name val="Simplified Arabic"/>
      <family val="2"/>
      <scheme val="minor"/>
    </font>
    <font>
      <b/>
      <sz val="12"/>
      <color theme="1"/>
      <name val="Arial"/>
      <family val="2"/>
    </font>
    <font>
      <b/>
      <sz val="14"/>
      <name val="Simplified Arabic"/>
      <family val="1"/>
      <scheme val="minor"/>
    </font>
    <font>
      <b/>
      <sz val="12"/>
      <name val="Simplified Arabic"/>
      <family val="1"/>
      <scheme val="minor"/>
    </font>
    <font>
      <sz val="14"/>
      <name val="Simplified Arabic"/>
      <family val="2"/>
      <scheme val="minor"/>
    </font>
    <font>
      <b/>
      <sz val="14"/>
      <name val="Simplified Arabic"/>
      <family val="2"/>
    </font>
    <font>
      <sz val="14"/>
      <color rgb="FF000000"/>
      <name val="AL-Mohanad"/>
      <charset val="17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0" fontId="19" fillId="0" borderId="0"/>
    <xf numFmtId="0" fontId="17" fillId="0" borderId="0"/>
    <xf numFmtId="0" fontId="17" fillId="0" borderId="0"/>
    <xf numFmtId="0" fontId="17" fillId="0" borderId="0"/>
  </cellStyleXfs>
  <cellXfs count="90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0" fontId="0" fillId="0" borderId="1" xfId="0" applyBorder="1"/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right" vertical="center" indent="2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Fill="1"/>
    <xf numFmtId="0" fontId="2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right" vertical="center" indent="1" readingOrder="1"/>
    </xf>
    <xf numFmtId="0" fontId="19" fillId="0" borderId="0" xfId="1"/>
    <xf numFmtId="0" fontId="7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vertical="center" indent="1" readingOrder="1"/>
    </xf>
    <xf numFmtId="164" fontId="0" fillId="0" borderId="0" xfId="0" applyNumberFormat="1"/>
    <xf numFmtId="0" fontId="15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 indent="1"/>
    </xf>
    <xf numFmtId="164" fontId="1" fillId="0" borderId="0" xfId="0" applyNumberFormat="1" applyFont="1"/>
    <xf numFmtId="0" fontId="27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 indent="1" readingOrder="1"/>
    </xf>
    <xf numFmtId="0" fontId="10" fillId="0" borderId="5" xfId="0" applyFont="1" applyBorder="1" applyAlignment="1">
      <alignment horizontal="right" vertical="center" indent="1" readingOrder="1"/>
    </xf>
    <xf numFmtId="0" fontId="10" fillId="0" borderId="6" xfId="0" applyFont="1" applyBorder="1" applyAlignment="1">
      <alignment horizontal="right" vertical="center" indent="1" readingOrder="1"/>
    </xf>
    <xf numFmtId="0" fontId="23" fillId="0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 indent="1" readingOrder="1"/>
    </xf>
    <xf numFmtId="0" fontId="23" fillId="0" borderId="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indent="1" readingOrder="1"/>
    </xf>
    <xf numFmtId="0" fontId="10" fillId="0" borderId="7" xfId="0" applyFont="1" applyFill="1" applyBorder="1" applyAlignment="1">
      <alignment horizontal="right" vertical="center" indent="1" readingOrder="1"/>
    </xf>
    <xf numFmtId="0" fontId="10" fillId="0" borderId="7" xfId="0" applyFont="1" applyFill="1" applyBorder="1" applyAlignment="1" applyProtection="1">
      <alignment horizontal="right" vertical="center" indent="1" readingOrder="1"/>
      <protection locked="0"/>
    </xf>
    <xf numFmtId="0" fontId="10" fillId="0" borderId="5" xfId="0" applyFont="1" applyFill="1" applyBorder="1" applyAlignment="1">
      <alignment horizontal="right" vertical="center" indent="1" readingOrder="1"/>
    </xf>
    <xf numFmtId="0" fontId="10" fillId="0" borderId="5" xfId="0" applyNumberFormat="1" applyFont="1" applyFill="1" applyBorder="1" applyAlignment="1">
      <alignment horizontal="right" vertical="center" indent="1" readingOrder="1"/>
    </xf>
    <xf numFmtId="0" fontId="10" fillId="0" borderId="9" xfId="0" applyFont="1" applyFill="1" applyBorder="1" applyAlignment="1">
      <alignment horizontal="right" vertical="center" indent="1" readingOrder="1"/>
    </xf>
    <xf numFmtId="0" fontId="10" fillId="0" borderId="9" xfId="0" applyNumberFormat="1" applyFont="1" applyFill="1" applyBorder="1" applyAlignment="1">
      <alignment horizontal="right" vertical="center" indent="1" readingOrder="1"/>
    </xf>
    <xf numFmtId="0" fontId="10" fillId="0" borderId="8" xfId="0" applyFont="1" applyFill="1" applyBorder="1" applyAlignment="1">
      <alignment horizontal="right" vertical="center" indent="1" readingOrder="1"/>
    </xf>
    <xf numFmtId="0" fontId="10" fillId="0" borderId="8" xfId="0" applyNumberFormat="1" applyFont="1" applyFill="1" applyBorder="1" applyAlignment="1">
      <alignment horizontal="right" vertical="center" indent="1" readingOrder="1"/>
    </xf>
    <xf numFmtId="0" fontId="10" fillId="0" borderId="7" xfId="0" applyNumberFormat="1" applyFont="1" applyFill="1" applyBorder="1" applyAlignment="1">
      <alignment horizontal="right" vertical="center" indent="1" readingOrder="1"/>
    </xf>
    <xf numFmtId="0" fontId="23" fillId="0" borderId="6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 readingOrder="1"/>
    </xf>
    <xf numFmtId="0" fontId="10" fillId="0" borderId="9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0" fontId="10" fillId="0" borderId="7" xfId="0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right" vertical="center" indent="1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indent="1"/>
    </xf>
    <xf numFmtId="0" fontId="27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 indent="1"/>
    </xf>
    <xf numFmtId="0" fontId="10" fillId="0" borderId="8" xfId="0" applyFont="1" applyFill="1" applyBorder="1" applyAlignment="1">
      <alignment horizontal="right" vertical="center" indent="1"/>
    </xf>
    <xf numFmtId="0" fontId="23" fillId="0" borderId="5" xfId="0" applyFont="1" applyBorder="1" applyAlignment="1">
      <alignment horizontal="right" vertical="center" readingOrder="2"/>
    </xf>
    <xf numFmtId="0" fontId="23" fillId="0" borderId="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23" fillId="0" borderId="6" xfId="0" applyFont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indent="1"/>
    </xf>
    <xf numFmtId="0" fontId="27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 readingOrder="2"/>
    </xf>
    <xf numFmtId="0" fontId="27" fillId="0" borderId="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 readingOrder="1"/>
    </xf>
    <xf numFmtId="0" fontId="10" fillId="0" borderId="4" xfId="0" applyFont="1" applyFill="1" applyBorder="1" applyAlignment="1">
      <alignment horizontal="right" vertical="center" indent="1" readingOrder="1"/>
    </xf>
    <xf numFmtId="0" fontId="27" fillId="0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indent="1" readingOrder="1"/>
    </xf>
    <xf numFmtId="0" fontId="27" fillId="0" borderId="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readingOrder="2"/>
    </xf>
    <xf numFmtId="0" fontId="27" fillId="0" borderId="9" xfId="0" applyFont="1" applyFill="1" applyBorder="1" applyAlignment="1">
      <alignment horizontal="center" vertical="center" readingOrder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readingOrder="2"/>
    </xf>
    <xf numFmtId="0" fontId="10" fillId="0" borderId="13" xfId="0" applyFont="1" applyFill="1" applyBorder="1" applyAlignment="1">
      <alignment horizontal="right" vertical="center" indent="1" readingOrder="1"/>
    </xf>
    <xf numFmtId="0" fontId="10" fillId="0" borderId="14" xfId="0" applyFont="1" applyFill="1" applyBorder="1" applyAlignment="1">
      <alignment horizontal="right" vertical="center" indent="1" readingOrder="1"/>
    </xf>
    <xf numFmtId="0" fontId="27" fillId="0" borderId="5" xfId="0" applyFont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 indent="1"/>
    </xf>
    <xf numFmtId="0" fontId="27" fillId="0" borderId="1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right" vertical="center" wrapText="1" readingOrder="2"/>
    </xf>
    <xf numFmtId="0" fontId="28" fillId="0" borderId="5" xfId="0" applyFont="1" applyFill="1" applyBorder="1" applyAlignment="1">
      <alignment horizontal="right" vertical="center" indent="1"/>
    </xf>
    <xf numFmtId="0" fontId="27" fillId="0" borderId="12" xfId="0" applyFont="1" applyBorder="1" applyAlignment="1">
      <alignment vertical="center" readingOrder="2"/>
    </xf>
    <xf numFmtId="0" fontId="27" fillId="0" borderId="0" xfId="0" applyFont="1" applyBorder="1" applyAlignment="1">
      <alignment vertical="center" readingOrder="2"/>
    </xf>
    <xf numFmtId="0" fontId="27" fillId="0" borderId="12" xfId="0" applyFont="1" applyFill="1" applyBorder="1" applyAlignment="1">
      <alignment horizontal="right" vertical="center" wrapText="1" readingOrder="2"/>
    </xf>
    <xf numFmtId="0" fontId="27" fillId="0" borderId="4" xfId="0" applyFont="1" applyFill="1" applyBorder="1" applyAlignment="1">
      <alignment horizontal="right" vertical="center" wrapText="1" readingOrder="2"/>
    </xf>
    <xf numFmtId="0" fontId="27" fillId="0" borderId="6" xfId="0" applyFont="1" applyFill="1" applyBorder="1" applyAlignment="1">
      <alignment horizontal="right" vertical="center" wrapText="1" readingOrder="2"/>
    </xf>
    <xf numFmtId="0" fontId="10" fillId="0" borderId="12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readingOrder="1"/>
    </xf>
    <xf numFmtId="0" fontId="10" fillId="0" borderId="6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right" vertical="center"/>
    </xf>
    <xf numFmtId="0" fontId="10" fillId="0" borderId="13" xfId="0" applyFont="1" applyBorder="1" applyAlignment="1">
      <alignment horizontal="right" vertical="center" indent="1" readingOrder="1"/>
    </xf>
    <xf numFmtId="0" fontId="27" fillId="0" borderId="14" xfId="0" applyFont="1" applyFill="1" applyBorder="1" applyAlignment="1">
      <alignment horizontal="right" vertical="center"/>
    </xf>
    <xf numFmtId="0" fontId="18" fillId="0" borderId="14" xfId="3" applyFont="1" applyFill="1" applyBorder="1" applyAlignment="1">
      <alignment horizontal="right" vertical="center" indent="1"/>
    </xf>
    <xf numFmtId="0" fontId="10" fillId="0" borderId="14" xfId="0" applyFont="1" applyBorder="1" applyAlignment="1">
      <alignment horizontal="right" vertical="center" indent="1" readingOrder="1"/>
    </xf>
    <xf numFmtId="0" fontId="18" fillId="0" borderId="5" xfId="3" applyFont="1" applyFill="1" applyBorder="1" applyAlignment="1">
      <alignment horizontal="right" vertical="center" indent="1"/>
    </xf>
    <xf numFmtId="0" fontId="18" fillId="0" borderId="5" xfId="4" applyFont="1" applyFill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 readingOrder="2"/>
    </xf>
    <xf numFmtId="0" fontId="27" fillId="0" borderId="5" xfId="0" applyFont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 indent="1"/>
    </xf>
    <xf numFmtId="0" fontId="10" fillId="0" borderId="5" xfId="1" applyFont="1" applyBorder="1" applyAlignment="1">
      <alignment horizontal="right" vertical="center" indent="1" readingOrder="1"/>
    </xf>
    <xf numFmtId="0" fontId="10" fillId="0" borderId="12" xfId="1" applyFont="1" applyBorder="1" applyAlignment="1">
      <alignment horizontal="right" vertical="center" indent="1" readingOrder="1"/>
    </xf>
    <xf numFmtId="0" fontId="10" fillId="0" borderId="6" xfId="1" applyFont="1" applyBorder="1" applyAlignment="1">
      <alignment horizontal="right" vertical="center" indent="1" readingOrder="1"/>
    </xf>
    <xf numFmtId="0" fontId="27" fillId="0" borderId="12" xfId="0" applyFont="1" applyFill="1" applyBorder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5" xfId="0" applyFont="1" applyBorder="1" applyAlignment="1">
      <alignment horizontal="right" vertical="center" wrapText="1"/>
    </xf>
    <xf numFmtId="0" fontId="27" fillId="0" borderId="6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 indent="1" readingOrder="1"/>
    </xf>
    <xf numFmtId="0" fontId="10" fillId="0" borderId="0" xfId="0" applyFont="1" applyBorder="1" applyAlignment="1">
      <alignment horizontal="right" vertical="center" indent="1"/>
    </xf>
    <xf numFmtId="0" fontId="27" fillId="0" borderId="8" xfId="0" applyFont="1" applyBorder="1" applyAlignment="1">
      <alignment horizontal="right" vertical="center"/>
    </xf>
    <xf numFmtId="0" fontId="27" fillId="0" borderId="7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0" fontId="27" fillId="0" borderId="6" xfId="0" applyFont="1" applyBorder="1" applyAlignment="1">
      <alignment horizontal="right" vertical="center" wrapText="1"/>
    </xf>
    <xf numFmtId="0" fontId="27" fillId="0" borderId="5" xfId="0" applyFont="1" applyFill="1" applyBorder="1" applyAlignment="1">
      <alignment horizontal="right" vertical="center" readingOrder="1"/>
    </xf>
    <xf numFmtId="0" fontId="27" fillId="0" borderId="6" xfId="0" applyFont="1" applyFill="1" applyBorder="1" applyAlignment="1">
      <alignment horizontal="right" vertical="center" readingOrder="1"/>
    </xf>
    <xf numFmtId="0" fontId="27" fillId="0" borderId="4" xfId="0" applyFont="1" applyFill="1" applyBorder="1" applyAlignment="1">
      <alignment horizontal="right" vertical="center" readingOrder="1"/>
    </xf>
    <xf numFmtId="0" fontId="28" fillId="0" borderId="0" xfId="0" applyFont="1" applyFill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right" vertical="center" indent="1"/>
    </xf>
    <xf numFmtId="0" fontId="10" fillId="0" borderId="13" xfId="0" applyFont="1" applyFill="1" applyBorder="1" applyAlignment="1">
      <alignment horizontal="right" vertical="center" indent="1"/>
    </xf>
    <xf numFmtId="0" fontId="28" fillId="0" borderId="16" xfId="0" applyFont="1" applyFill="1" applyBorder="1" applyAlignment="1">
      <alignment vertical="center"/>
    </xf>
    <xf numFmtId="0" fontId="0" fillId="0" borderId="14" xfId="0" applyBorder="1"/>
    <xf numFmtId="0" fontId="27" fillId="0" borderId="5" xfId="0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 indent="8"/>
    </xf>
    <xf numFmtId="0" fontId="14" fillId="0" borderId="5" xfId="0" applyFont="1" applyBorder="1" applyAlignment="1">
      <alignment horizontal="right" vertical="center" wrapText="1"/>
    </xf>
    <xf numFmtId="0" fontId="27" fillId="0" borderId="8" xfId="0" applyFont="1" applyBorder="1" applyAlignment="1">
      <alignment horizontal="right" vertical="center" wrapText="1"/>
    </xf>
    <xf numFmtId="0" fontId="27" fillId="0" borderId="7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readingOrder="1"/>
    </xf>
    <xf numFmtId="0" fontId="14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readingOrder="1"/>
    </xf>
    <xf numFmtId="0" fontId="14" fillId="0" borderId="4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 indent="1" readingOrder="1"/>
    </xf>
    <xf numFmtId="0" fontId="14" fillId="0" borderId="4" xfId="0" applyFont="1" applyFill="1" applyBorder="1" applyAlignment="1">
      <alignment horizontal="right" vertical="center" indent="1" readingOrder="1"/>
    </xf>
    <xf numFmtId="0" fontId="14" fillId="0" borderId="6" xfId="0" applyFont="1" applyFill="1" applyBorder="1" applyAlignment="1">
      <alignment horizontal="right" vertical="center" indent="1" readingOrder="1"/>
    </xf>
    <xf numFmtId="0" fontId="14" fillId="0" borderId="12" xfId="0" applyFont="1" applyFill="1" applyBorder="1" applyAlignment="1">
      <alignment horizontal="right" vertical="center" wrapText="1" readingOrder="2"/>
    </xf>
    <xf numFmtId="0" fontId="14" fillId="0" borderId="4" xfId="0" applyFont="1" applyFill="1" applyBorder="1" applyAlignment="1">
      <alignment horizontal="right" vertical="center" wrapText="1" readingOrder="2"/>
    </xf>
    <xf numFmtId="0" fontId="14" fillId="0" borderId="6" xfId="0" applyFont="1" applyFill="1" applyBorder="1" applyAlignment="1">
      <alignment horizontal="right" vertical="center" wrapText="1" readingOrder="2"/>
    </xf>
    <xf numFmtId="0" fontId="10" fillId="0" borderId="12" xfId="0" applyFont="1" applyFill="1" applyBorder="1" applyAlignment="1">
      <alignment vertical="center" readingOrder="1"/>
    </xf>
    <xf numFmtId="0" fontId="10" fillId="0" borderId="5" xfId="0" applyFont="1" applyFill="1" applyBorder="1" applyAlignment="1">
      <alignment vertical="center" readingOrder="1"/>
    </xf>
    <xf numFmtId="0" fontId="14" fillId="0" borderId="5" xfId="0" applyFont="1" applyFill="1" applyBorder="1" applyAlignment="1">
      <alignment horizontal="right" vertical="center" readingOrder="2"/>
    </xf>
    <xf numFmtId="0" fontId="10" fillId="0" borderId="6" xfId="0" applyFont="1" applyFill="1" applyBorder="1" applyAlignment="1">
      <alignment vertical="center" readingOrder="1"/>
    </xf>
    <xf numFmtId="0" fontId="20" fillId="0" borderId="0" xfId="0" applyFont="1" applyAlignment="1">
      <alignment horizontal="left"/>
    </xf>
    <xf numFmtId="0" fontId="8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9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readingOrder="1"/>
    </xf>
    <xf numFmtId="0" fontId="10" fillId="0" borderId="8" xfId="0" applyFont="1" applyBorder="1" applyAlignment="1">
      <alignment horizontal="center" vertical="center" readingOrder="1"/>
    </xf>
    <xf numFmtId="0" fontId="10" fillId="0" borderId="7" xfId="0" applyFont="1" applyFill="1" applyBorder="1" applyAlignment="1">
      <alignment horizontal="center" vertical="center" readingOrder="1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right" vertical="center" indent="1"/>
    </xf>
    <xf numFmtId="3" fontId="10" fillId="0" borderId="5" xfId="0" applyNumberFormat="1" applyFont="1" applyFill="1" applyBorder="1" applyAlignment="1">
      <alignment horizontal="right" vertical="center" indent="1"/>
    </xf>
    <xf numFmtId="3" fontId="10" fillId="0" borderId="6" xfId="0" applyNumberFormat="1" applyFont="1" applyFill="1" applyBorder="1" applyAlignment="1">
      <alignment horizontal="right" vertical="center" indent="1"/>
    </xf>
    <xf numFmtId="3" fontId="10" fillId="0" borderId="7" xfId="0" applyNumberFormat="1" applyFont="1" applyFill="1" applyBorder="1" applyAlignment="1">
      <alignment horizontal="right" vertical="center" indent="1"/>
    </xf>
    <xf numFmtId="0" fontId="27" fillId="0" borderId="9" xfId="0" applyFont="1" applyBorder="1" applyAlignment="1">
      <alignment vertical="center"/>
    </xf>
    <xf numFmtId="0" fontId="10" fillId="0" borderId="5" xfId="0" applyFont="1" applyFill="1" applyBorder="1" applyAlignment="1">
      <alignment horizontal="right" vertical="center" readingOrder="1"/>
    </xf>
    <xf numFmtId="0" fontId="27" fillId="0" borderId="7" xfId="0" applyFont="1" applyFill="1" applyBorder="1" applyAlignment="1">
      <alignment horizontal="left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wrapText="1"/>
    </xf>
    <xf numFmtId="0" fontId="29" fillId="0" borderId="14" xfId="0" applyFont="1" applyBorder="1" applyAlignment="1">
      <alignment horizontal="left" vertical="center" wrapText="1"/>
    </xf>
    <xf numFmtId="0" fontId="30" fillId="0" borderId="16" xfId="0" applyFont="1" applyFill="1" applyBorder="1" applyAlignment="1">
      <alignment vertical="center" readingOrder="2"/>
    </xf>
    <xf numFmtId="0" fontId="31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vertical="center" wrapText="1" readingOrder="1"/>
    </xf>
    <xf numFmtId="0" fontId="27" fillId="0" borderId="14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/>
    </xf>
    <xf numFmtId="0" fontId="31" fillId="0" borderId="6" xfId="1" applyFont="1" applyBorder="1" applyAlignment="1">
      <alignment horizontal="center" vertical="center" readingOrder="1"/>
    </xf>
    <xf numFmtId="0" fontId="28" fillId="0" borderId="7" xfId="1" applyFont="1" applyFill="1" applyBorder="1" applyAlignment="1">
      <alignment horizontal="center" vertical="center" readingOrder="1"/>
    </xf>
    <xf numFmtId="0" fontId="23" fillId="0" borderId="9" xfId="0" applyFont="1" applyFill="1" applyBorder="1" applyAlignment="1">
      <alignment horizontal="left" vertical="center"/>
    </xf>
    <xf numFmtId="0" fontId="31" fillId="0" borderId="6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/>
    </xf>
    <xf numFmtId="0" fontId="29" fillId="0" borderId="12" xfId="1" applyFont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/>
    </xf>
    <xf numFmtId="0" fontId="32" fillId="0" borderId="4" xfId="1" applyFont="1" applyBorder="1" applyAlignment="1">
      <alignment horizontal="left" vertical="center" wrapText="1"/>
    </xf>
    <xf numFmtId="0" fontId="27" fillId="0" borderId="6" xfId="1" applyFont="1" applyFill="1" applyBorder="1" applyAlignment="1">
      <alignment horizontal="center" vertical="center"/>
    </xf>
    <xf numFmtId="0" fontId="32" fillId="0" borderId="6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wrapText="1"/>
    </xf>
    <xf numFmtId="0" fontId="10" fillId="0" borderId="5" xfId="1" applyFont="1" applyBorder="1" applyAlignment="1">
      <alignment horizontal="left" vertical="center" wrapText="1"/>
    </xf>
    <xf numFmtId="0" fontId="23" fillId="0" borderId="8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/>
    <xf numFmtId="0" fontId="27" fillId="0" borderId="5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left" vertical="center"/>
    </xf>
    <xf numFmtId="0" fontId="27" fillId="0" borderId="12" xfId="0" applyFont="1" applyBorder="1" applyAlignment="1">
      <alignment vertical="center" readingOrder="2"/>
    </xf>
    <xf numFmtId="0" fontId="27" fillId="0" borderId="12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inden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8" fillId="0" borderId="7" xfId="0" applyFont="1" applyFill="1" applyBorder="1" applyAlignment="1">
      <alignment horizontal="right" vertical="center" inden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readingOrder="2"/>
    </xf>
    <xf numFmtId="0" fontId="28" fillId="0" borderId="13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left" vertical="center"/>
    </xf>
    <xf numFmtId="0" fontId="28" fillId="0" borderId="5" xfId="1" applyFont="1" applyFill="1" applyBorder="1" applyAlignment="1">
      <alignment horizontal="left" vertical="center" wrapText="1" readingOrder="2"/>
    </xf>
    <xf numFmtId="0" fontId="28" fillId="0" borderId="5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 readingOrder="1"/>
    </xf>
    <xf numFmtId="0" fontId="29" fillId="0" borderId="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right" vertical="center" indent="1"/>
    </xf>
    <xf numFmtId="0" fontId="28" fillId="0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7" fillId="0" borderId="12" xfId="0" applyFont="1" applyBorder="1" applyAlignment="1"/>
    <xf numFmtId="0" fontId="28" fillId="0" borderId="12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readingOrder="2"/>
    </xf>
    <xf numFmtId="0" fontId="28" fillId="0" borderId="5" xfId="1" applyFont="1" applyBorder="1" applyAlignment="1">
      <alignment horizontal="center" vertical="center" readingOrder="2"/>
    </xf>
    <xf numFmtId="0" fontId="28" fillId="0" borderId="5" xfId="1" applyFont="1" applyFill="1" applyBorder="1" applyAlignment="1">
      <alignment horizontal="center" vertical="center" readingOrder="2"/>
    </xf>
    <xf numFmtId="0" fontId="0" fillId="0" borderId="0" xfId="0" applyAlignment="1">
      <alignment horizontal="center" readingOrder="2"/>
    </xf>
    <xf numFmtId="0" fontId="33" fillId="0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readingOrder="1"/>
    </xf>
    <xf numFmtId="0" fontId="10" fillId="0" borderId="5" xfId="0" applyFont="1" applyBorder="1" applyAlignment="1">
      <alignment vertical="center" readingOrder="1"/>
    </xf>
    <xf numFmtId="0" fontId="10" fillId="0" borderId="8" xfId="0" applyFont="1" applyBorder="1" applyAlignment="1">
      <alignment vertical="center" readingOrder="1"/>
    </xf>
    <xf numFmtId="0" fontId="10" fillId="0" borderId="7" xfId="0" applyFont="1" applyFill="1" applyBorder="1" applyAlignment="1">
      <alignment vertical="center" readingOrder="1"/>
    </xf>
    <xf numFmtId="0" fontId="6" fillId="0" borderId="8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readingOrder="1"/>
    </xf>
    <xf numFmtId="0" fontId="10" fillId="0" borderId="5" xfId="0" applyFont="1" applyBorder="1" applyAlignment="1">
      <alignment horizontal="left" vertical="center" readingOrder="1"/>
    </xf>
    <xf numFmtId="0" fontId="10" fillId="0" borderId="4" xfId="0" applyFont="1" applyBorder="1" applyAlignment="1">
      <alignment horizontal="left" vertical="center" wrapText="1" readingOrder="1"/>
    </xf>
    <xf numFmtId="0" fontId="6" fillId="0" borderId="8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19" fillId="0" borderId="0" xfId="0" applyFont="1"/>
    <xf numFmtId="0" fontId="29" fillId="0" borderId="7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wrapText="1"/>
    </xf>
    <xf numFmtId="3" fontId="10" fillId="0" borderId="8" xfId="0" applyNumberFormat="1" applyFont="1" applyFill="1" applyBorder="1" applyAlignment="1">
      <alignment horizontal="right" vertical="center" indent="1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28" fillId="0" borderId="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 indent="1"/>
    </xf>
    <xf numFmtId="0" fontId="27" fillId="0" borderId="12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9" fontId="27" fillId="0" borderId="4" xfId="0" applyNumberFormat="1" applyFont="1" applyFill="1" applyBorder="1" applyAlignment="1">
      <alignment horizontal="right" vertical="center" readingOrder="2"/>
    </xf>
    <xf numFmtId="49" fontId="27" fillId="0" borderId="5" xfId="0" applyNumberFormat="1" applyFont="1" applyFill="1" applyBorder="1" applyAlignment="1">
      <alignment horizontal="right" vertical="center" readingOrder="2"/>
    </xf>
    <xf numFmtId="49" fontId="27" fillId="0" borderId="6" xfId="0" applyNumberFormat="1" applyFont="1" applyFill="1" applyBorder="1" applyAlignment="1">
      <alignment horizontal="right" vertical="center" readingOrder="2"/>
    </xf>
    <xf numFmtId="0" fontId="10" fillId="0" borderId="12" xfId="0" applyFont="1" applyBorder="1" applyAlignment="1">
      <alignment vertical="center"/>
    </xf>
    <xf numFmtId="49" fontId="27" fillId="0" borderId="4" xfId="0" applyNumberFormat="1" applyFont="1" applyFill="1" applyBorder="1" applyAlignment="1">
      <alignment horizontal="left" vertical="center" readingOrder="1"/>
    </xf>
    <xf numFmtId="49" fontId="27" fillId="0" borderId="5" xfId="0" applyNumberFormat="1" applyFont="1" applyFill="1" applyBorder="1" applyAlignment="1">
      <alignment horizontal="left" vertical="center" readingOrder="1"/>
    </xf>
    <xf numFmtId="49" fontId="27" fillId="0" borderId="6" xfId="0" applyNumberFormat="1" applyFont="1" applyFill="1" applyBorder="1" applyAlignment="1">
      <alignment horizontal="left" vertical="center" readingOrder="1"/>
    </xf>
    <xf numFmtId="0" fontId="28" fillId="0" borderId="14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 indent="1" readingOrder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right" vertical="center" indent="1"/>
    </xf>
    <xf numFmtId="0" fontId="28" fillId="0" borderId="14" xfId="1" applyFont="1" applyFill="1" applyBorder="1" applyAlignment="1">
      <alignment horizontal="right" vertical="center" wrapText="1" indent="1" readingOrder="2"/>
    </xf>
    <xf numFmtId="0" fontId="0" fillId="0" borderId="16" xfId="0" applyBorder="1"/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8" fillId="0" borderId="5" xfId="0" applyFont="1" applyBorder="1"/>
    <xf numFmtId="0" fontId="14" fillId="0" borderId="0" xfId="0" applyFont="1" applyAlignment="1">
      <alignment vertical="center" wrapText="1" readingOrder="1"/>
    </xf>
    <xf numFmtId="0" fontId="3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 indent="1"/>
    </xf>
    <xf numFmtId="0" fontId="14" fillId="0" borderId="0" xfId="0" applyFont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right" vertical="center" indent="1" readingOrder="1"/>
    </xf>
    <xf numFmtId="0" fontId="10" fillId="0" borderId="32" xfId="0" applyFont="1" applyFill="1" applyBorder="1" applyAlignment="1">
      <alignment horizontal="right" vertical="center" indent="1" readingOrder="1"/>
    </xf>
    <xf numFmtId="0" fontId="23" fillId="0" borderId="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 wrapText="1"/>
    </xf>
    <xf numFmtId="0" fontId="28" fillId="0" borderId="14" xfId="0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horizontal="right" vertical="center" wrapText="1"/>
    </xf>
    <xf numFmtId="0" fontId="32" fillId="0" borderId="12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readingOrder="1"/>
    </xf>
    <xf numFmtId="49" fontId="10" fillId="0" borderId="5" xfId="0" applyNumberFormat="1" applyFont="1" applyFill="1" applyBorder="1" applyAlignment="1">
      <alignment horizontal="left" vertical="center" readingOrder="1"/>
    </xf>
    <xf numFmtId="49" fontId="10" fillId="0" borderId="6" xfId="0" applyNumberFormat="1" applyFont="1" applyFill="1" applyBorder="1" applyAlignment="1">
      <alignment horizontal="left" vertical="center" readingOrder="1"/>
    </xf>
    <xf numFmtId="49" fontId="10" fillId="0" borderId="4" xfId="0" applyNumberFormat="1" applyFont="1" applyFill="1" applyBorder="1" applyAlignment="1">
      <alignment horizontal="right" vertical="center" readingOrder="2"/>
    </xf>
    <xf numFmtId="49" fontId="10" fillId="0" borderId="5" xfId="0" applyNumberFormat="1" applyFont="1" applyFill="1" applyBorder="1" applyAlignment="1">
      <alignment horizontal="right" vertical="center" readingOrder="2"/>
    </xf>
    <xf numFmtId="49" fontId="10" fillId="0" borderId="6" xfId="0" applyNumberFormat="1" applyFont="1" applyFill="1" applyBorder="1" applyAlignment="1">
      <alignment horizontal="right" vertical="center" readingOrder="2"/>
    </xf>
    <xf numFmtId="0" fontId="10" fillId="0" borderId="12" xfId="0" applyFont="1" applyFill="1" applyBorder="1" applyAlignment="1">
      <alignment horizontal="right" vertical="center"/>
    </xf>
    <xf numFmtId="0" fontId="28" fillId="0" borderId="3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 readingOrder="1"/>
    </xf>
    <xf numFmtId="0" fontId="10" fillId="0" borderId="12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vertical="center" readingOrder="1"/>
    </xf>
    <xf numFmtId="0" fontId="14" fillId="0" borderId="4" xfId="0" applyFont="1" applyFill="1" applyBorder="1" applyAlignment="1">
      <alignment horizontal="right" vertical="center" readingOrder="1"/>
    </xf>
    <xf numFmtId="0" fontId="14" fillId="0" borderId="5" xfId="0" applyFont="1" applyFill="1" applyBorder="1" applyAlignment="1">
      <alignment horizontal="right" vertical="center" readingOrder="1"/>
    </xf>
    <xf numFmtId="0" fontId="14" fillId="0" borderId="6" xfId="0" applyFont="1" applyFill="1" applyBorder="1" applyAlignment="1">
      <alignment horizontal="right" vertical="center" readingOrder="1"/>
    </xf>
    <xf numFmtId="0" fontId="14" fillId="0" borderId="12" xfId="0" applyFont="1" applyFill="1" applyBorder="1" applyAlignment="1">
      <alignment horizontal="right" vertical="center" readingOrder="1"/>
    </xf>
    <xf numFmtId="0" fontId="14" fillId="0" borderId="7" xfId="0" applyFont="1" applyFill="1" applyBorder="1" applyAlignment="1">
      <alignment horizontal="right" vertical="center" readingOrder="1"/>
    </xf>
    <xf numFmtId="0" fontId="10" fillId="0" borderId="4" xfId="0" applyFont="1" applyBorder="1" applyAlignment="1">
      <alignment horizontal="right" vertical="center" readingOrder="1"/>
    </xf>
    <xf numFmtId="0" fontId="10" fillId="0" borderId="5" xfId="0" applyFont="1" applyBorder="1" applyAlignment="1">
      <alignment horizontal="right" vertical="center" readingOrder="1"/>
    </xf>
    <xf numFmtId="0" fontId="10" fillId="0" borderId="17" xfId="0" applyFont="1" applyBorder="1" applyAlignment="1">
      <alignment horizontal="right" vertical="center" readingOrder="1"/>
    </xf>
    <xf numFmtId="0" fontId="10" fillId="0" borderId="4" xfId="1" applyFont="1" applyBorder="1" applyAlignment="1">
      <alignment horizontal="left" vertical="center" wrapText="1" readingOrder="1"/>
    </xf>
    <xf numFmtId="0" fontId="10" fillId="0" borderId="5" xfId="1" applyFont="1" applyBorder="1" applyAlignment="1">
      <alignment horizontal="left" vertical="center" wrapText="1" readingOrder="1"/>
    </xf>
    <xf numFmtId="0" fontId="10" fillId="0" borderId="5" xfId="1" applyFont="1" applyBorder="1" applyAlignment="1">
      <alignment horizontal="left" vertical="center" readingOrder="1"/>
    </xf>
    <xf numFmtId="0" fontId="10" fillId="0" borderId="8" xfId="1" applyFont="1" applyBorder="1" applyAlignment="1">
      <alignment horizontal="left" vertical="center" wrapText="1" readingOrder="1"/>
    </xf>
    <xf numFmtId="0" fontId="10" fillId="0" borderId="17" xfId="1" applyFont="1" applyBorder="1" applyAlignment="1">
      <alignment horizontal="left" vertical="center" wrapText="1" readingOrder="1"/>
    </xf>
    <xf numFmtId="0" fontId="27" fillId="0" borderId="0" xfId="0" applyFont="1" applyBorder="1" applyAlignment="1">
      <alignment vertical="center"/>
    </xf>
    <xf numFmtId="0" fontId="10" fillId="0" borderId="0" xfId="1" applyFont="1" applyBorder="1" applyAlignment="1">
      <alignment horizontal="left" vertical="center" wrapText="1" readingOrder="1"/>
    </xf>
    <xf numFmtId="0" fontId="10" fillId="0" borderId="9" xfId="1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readingOrder="1"/>
    </xf>
    <xf numFmtId="0" fontId="10" fillId="0" borderId="6" xfId="0" applyFont="1" applyFill="1" applyBorder="1" applyAlignment="1">
      <alignment horizontal="right" vertical="center"/>
    </xf>
    <xf numFmtId="0" fontId="15" fillId="0" borderId="0" xfId="0" applyFont="1"/>
    <xf numFmtId="0" fontId="28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 readingOrder="1"/>
    </xf>
    <xf numFmtId="0" fontId="10" fillId="0" borderId="4" xfId="0" applyFont="1" applyBorder="1" applyAlignment="1">
      <alignment horizontal="right" vertical="center" indent="1" readingOrder="1"/>
    </xf>
    <xf numFmtId="0" fontId="10" fillId="0" borderId="5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 readingOrder="1"/>
    </xf>
    <xf numFmtId="0" fontId="10" fillId="0" borderId="4" xfId="0" applyFont="1" applyBorder="1" applyAlignment="1">
      <alignment horizontal="right" vertical="center" indent="1" readingOrder="1"/>
    </xf>
    <xf numFmtId="0" fontId="10" fillId="0" borderId="12" xfId="0" applyFont="1" applyFill="1" applyBorder="1" applyAlignment="1">
      <alignment horizontal="right" vertical="center" indent="1"/>
    </xf>
    <xf numFmtId="0" fontId="27" fillId="0" borderId="1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right" vertical="center" indent="1"/>
    </xf>
    <xf numFmtId="0" fontId="10" fillId="0" borderId="9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2"/>
    </xf>
    <xf numFmtId="0" fontId="27" fillId="0" borderId="5" xfId="0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right" vertical="center"/>
    </xf>
    <xf numFmtId="0" fontId="32" fillId="0" borderId="4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right" vertical="center" indent="1"/>
    </xf>
    <xf numFmtId="0" fontId="27" fillId="0" borderId="12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right" vertical="center" indent="1"/>
    </xf>
    <xf numFmtId="3" fontId="10" fillId="0" borderId="13" xfId="0" applyNumberFormat="1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1" readingOrder="1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8" fillId="0" borderId="5" xfId="2" applyFont="1" applyFill="1" applyBorder="1" applyAlignment="1">
      <alignment horizontal="right" vertical="center" wrapText="1" indent="1"/>
    </xf>
    <xf numFmtId="0" fontId="18" fillId="0" borderId="5" xfId="2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 readingOrder="1"/>
    </xf>
    <xf numFmtId="3" fontId="37" fillId="0" borderId="0" xfId="0" applyNumberFormat="1" applyFont="1"/>
    <xf numFmtId="0" fontId="10" fillId="0" borderId="4" xfId="0" applyNumberFormat="1" applyFont="1" applyFill="1" applyBorder="1" applyAlignment="1">
      <alignment horizontal="right" vertical="center" indent="2"/>
    </xf>
    <xf numFmtId="0" fontId="10" fillId="0" borderId="5" xfId="0" applyNumberFormat="1" applyFont="1" applyFill="1" applyBorder="1" applyAlignment="1">
      <alignment horizontal="right" vertical="center" indent="2"/>
    </xf>
    <xf numFmtId="0" fontId="10" fillId="0" borderId="5" xfId="0" applyNumberFormat="1" applyFont="1" applyFill="1" applyBorder="1" applyAlignment="1">
      <alignment horizontal="right" vertical="center" indent="2" readingOrder="2"/>
    </xf>
    <xf numFmtId="0" fontId="10" fillId="0" borderId="6" xfId="0" applyNumberFormat="1" applyFont="1" applyFill="1" applyBorder="1" applyAlignment="1">
      <alignment horizontal="right" vertical="center" indent="2"/>
    </xf>
    <xf numFmtId="0" fontId="10" fillId="0" borderId="12" xfId="0" applyNumberFormat="1" applyFont="1" applyFill="1" applyBorder="1" applyAlignment="1">
      <alignment horizontal="right" vertical="center" indent="2"/>
    </xf>
    <xf numFmtId="0" fontId="10" fillId="0" borderId="7" xfId="0" applyNumberFormat="1" applyFont="1" applyFill="1" applyBorder="1" applyAlignment="1">
      <alignment horizontal="right" vertical="center" indent="2"/>
    </xf>
    <xf numFmtId="0" fontId="28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8" fillId="0" borderId="39" xfId="0" applyFont="1" applyBorder="1"/>
    <xf numFmtId="0" fontId="10" fillId="0" borderId="9" xfId="1" applyFont="1" applyBorder="1" applyAlignment="1">
      <alignment horizontal="right" vertical="center" indent="1" readingOrder="1"/>
    </xf>
    <xf numFmtId="0" fontId="28" fillId="0" borderId="40" xfId="0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readingOrder="1"/>
    </xf>
    <xf numFmtId="0" fontId="1" fillId="0" borderId="0" xfId="0" applyFont="1" applyAlignment="1"/>
    <xf numFmtId="0" fontId="27" fillId="0" borderId="9" xfId="0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 readingOrder="2"/>
    </xf>
    <xf numFmtId="0" fontId="30" fillId="0" borderId="0" xfId="0" applyFont="1" applyFill="1" applyBorder="1" applyAlignment="1">
      <alignment horizontal="center" vertical="center" wrapText="1" readingOrder="2"/>
    </xf>
    <xf numFmtId="0" fontId="30" fillId="0" borderId="16" xfId="1" applyFont="1" applyFill="1" applyBorder="1" applyAlignment="1">
      <alignment horizontal="left" vertical="center" wrapText="1" readingOrder="1"/>
    </xf>
    <xf numFmtId="0" fontId="30" fillId="0" borderId="0" xfId="1" applyFont="1" applyFill="1" applyBorder="1" applyAlignment="1">
      <alignment horizontal="left" vertical="center" wrapText="1" readingOrder="1"/>
    </xf>
    <xf numFmtId="0" fontId="27" fillId="0" borderId="12" xfId="0" applyFont="1" applyBorder="1" applyAlignment="1">
      <alignment horizontal="right" vertical="center"/>
    </xf>
    <xf numFmtId="0" fontId="27" fillId="0" borderId="1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2" xfId="0" applyFont="1" applyBorder="1" applyAlignment="1">
      <alignment horizontal="left" vertical="center"/>
    </xf>
    <xf numFmtId="0" fontId="28" fillId="0" borderId="9" xfId="1" applyFont="1" applyFill="1" applyBorder="1" applyAlignment="1">
      <alignment horizontal="center" vertical="center" wrapText="1"/>
    </xf>
    <xf numFmtId="0" fontId="27" fillId="0" borderId="16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right" vertical="center" wrapText="1"/>
    </xf>
    <xf numFmtId="0" fontId="23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left" vertical="center" wrapText="1"/>
    </xf>
    <xf numFmtId="0" fontId="28" fillId="0" borderId="5" xfId="1" applyFont="1" applyBorder="1" applyAlignment="1">
      <alignment horizontal="left" vertical="center" wrapText="1"/>
    </xf>
    <xf numFmtId="0" fontId="23" fillId="0" borderId="8" xfId="0" applyFont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8" fillId="0" borderId="4" xfId="1" applyFont="1" applyBorder="1" applyAlignment="1">
      <alignment horizontal="left" vertical="center" wrapText="1"/>
    </xf>
    <xf numFmtId="0" fontId="28" fillId="0" borderId="8" xfId="1" applyFont="1" applyBorder="1" applyAlignment="1">
      <alignment horizontal="left" vertical="center" wrapText="1"/>
    </xf>
    <xf numFmtId="0" fontId="28" fillId="0" borderId="16" xfId="1" applyFont="1" applyFill="1" applyBorder="1" applyAlignment="1">
      <alignment horizontal="center" vertical="center" wrapText="1" readingOrder="1"/>
    </xf>
    <xf numFmtId="0" fontId="28" fillId="0" borderId="0" xfId="1" applyFont="1" applyFill="1" applyBorder="1" applyAlignment="1">
      <alignment horizontal="center" vertical="center" wrapText="1" readingOrder="1"/>
    </xf>
    <xf numFmtId="0" fontId="28" fillId="0" borderId="14" xfId="1" applyFont="1" applyFill="1" applyBorder="1" applyAlignment="1">
      <alignment horizontal="center" vertical="center" wrapText="1" readingOrder="1"/>
    </xf>
    <xf numFmtId="0" fontId="28" fillId="0" borderId="5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/>
    </xf>
    <xf numFmtId="0" fontId="28" fillId="0" borderId="15" xfId="1" applyFont="1" applyFill="1" applyBorder="1" applyAlignment="1">
      <alignment horizontal="center" vertical="center" wrapText="1"/>
    </xf>
    <xf numFmtId="0" fontId="27" fillId="0" borderId="15" xfId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27" fillId="0" borderId="16" xfId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5" xfId="0" applyNumberFormat="1" applyFont="1" applyFill="1" applyBorder="1" applyAlignment="1">
      <alignment horizontal="right" vertical="center"/>
    </xf>
    <xf numFmtId="49" fontId="35" fillId="0" borderId="5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left" vertical="center"/>
    </xf>
    <xf numFmtId="0" fontId="23" fillId="0" borderId="26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right" vertical="center" readingOrder="2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center" vertical="top"/>
    </xf>
    <xf numFmtId="0" fontId="23" fillId="0" borderId="7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/>
    </xf>
    <xf numFmtId="0" fontId="35" fillId="0" borderId="8" xfId="0" applyFont="1" applyFill="1" applyBorder="1" applyAlignment="1">
      <alignment horizontal="right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readingOrder="1"/>
    </xf>
    <xf numFmtId="0" fontId="27" fillId="0" borderId="15" xfId="0" applyFont="1" applyFill="1" applyBorder="1" applyAlignment="1">
      <alignment horizontal="center" vertical="center" readingOrder="2"/>
    </xf>
    <xf numFmtId="0" fontId="27" fillId="0" borderId="15" xfId="0" applyFont="1" applyFill="1" applyBorder="1" applyAlignment="1">
      <alignment horizontal="center" vertical="center" readingOrder="1"/>
    </xf>
    <xf numFmtId="16" fontId="27" fillId="0" borderId="15" xfId="0" applyNumberFormat="1" applyFont="1" applyFill="1" applyBorder="1" applyAlignment="1">
      <alignment horizontal="center" vertical="center" readingOrder="1"/>
    </xf>
    <xf numFmtId="0" fontId="27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right" vertical="center" readingOrder="1"/>
    </xf>
    <xf numFmtId="0" fontId="27" fillId="0" borderId="5" xfId="0" applyFont="1" applyFill="1" applyBorder="1" applyAlignment="1">
      <alignment horizontal="center" vertical="center" readingOrder="1"/>
    </xf>
    <xf numFmtId="0" fontId="28" fillId="0" borderId="16" xfId="1" applyFont="1" applyFill="1" applyBorder="1" applyAlignment="1">
      <alignment horizontal="left" vertical="center" wrapText="1"/>
    </xf>
    <xf numFmtId="0" fontId="28" fillId="0" borderId="0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left" vertical="center" wrapText="1"/>
    </xf>
    <xf numFmtId="0" fontId="28" fillId="0" borderId="14" xfId="1" applyFont="1" applyBorder="1" applyAlignment="1">
      <alignment vertical="center" wrapText="1"/>
    </xf>
    <xf numFmtId="0" fontId="28" fillId="0" borderId="12" xfId="1" applyFont="1" applyFill="1" applyBorder="1" applyAlignment="1">
      <alignment vertical="center" wrapText="1"/>
    </xf>
    <xf numFmtId="0" fontId="28" fillId="0" borderId="5" xfId="1" applyFont="1" applyBorder="1" applyAlignment="1">
      <alignment vertical="center" wrapText="1"/>
    </xf>
    <xf numFmtId="0" fontId="28" fillId="0" borderId="5" xfId="1" applyFont="1" applyBorder="1" applyAlignment="1">
      <alignment vertical="center" wrapText="1" readingOrder="1"/>
    </xf>
    <xf numFmtId="0" fontId="28" fillId="0" borderId="29" xfId="1" applyFont="1" applyBorder="1" applyAlignment="1">
      <alignment horizontal="center" vertical="center" wrapText="1" shrinkToFit="1"/>
    </xf>
    <xf numFmtId="0" fontId="28" fillId="0" borderId="30" xfId="1" applyFont="1" applyBorder="1" applyAlignment="1">
      <alignment horizontal="center" vertical="center" wrapText="1" shrinkToFit="1"/>
    </xf>
    <xf numFmtId="0" fontId="28" fillId="0" borderId="41" xfId="1" applyFont="1" applyBorder="1" applyAlignment="1">
      <alignment horizontal="center" vertical="center" wrapText="1" shrinkToFit="1"/>
    </xf>
    <xf numFmtId="0" fontId="28" fillId="0" borderId="13" xfId="1" applyFont="1" applyBorder="1" applyAlignment="1">
      <alignment vertical="center" wrapText="1"/>
    </xf>
    <xf numFmtId="0" fontId="28" fillId="0" borderId="0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readingOrder="2"/>
    </xf>
    <xf numFmtId="0" fontId="14" fillId="0" borderId="0" xfId="0" applyFont="1" applyBorder="1" applyAlignment="1">
      <alignment horizontal="right" vertical="center" readingOrder="2"/>
    </xf>
    <xf numFmtId="49" fontId="27" fillId="0" borderId="1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27" fillId="0" borderId="12" xfId="0" applyFont="1" applyFill="1" applyBorder="1" applyAlignment="1">
      <alignment horizontal="right" vertical="center" wrapText="1" indent="1"/>
    </xf>
    <xf numFmtId="0" fontId="27" fillId="0" borderId="5" xfId="0" applyFont="1" applyBorder="1" applyAlignment="1">
      <alignment horizontal="right" vertical="center" wrapText="1" indent="1"/>
    </xf>
    <xf numFmtId="0" fontId="27" fillId="0" borderId="27" xfId="0" applyFont="1" applyBorder="1" applyAlignment="1">
      <alignment horizontal="right" vertical="center" wrapText="1"/>
    </xf>
    <xf numFmtId="0" fontId="27" fillId="0" borderId="14" xfId="0" applyFont="1" applyBorder="1" applyAlignment="1">
      <alignment horizontal="right" vertical="center" wrapText="1" indent="1"/>
    </xf>
    <xf numFmtId="0" fontId="27" fillId="0" borderId="13" xfId="0" applyFont="1" applyBorder="1" applyAlignment="1">
      <alignment horizontal="right" vertical="center" wrapText="1" indent="1"/>
    </xf>
    <xf numFmtId="0" fontId="10" fillId="0" borderId="0" xfId="1" applyFont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left" vertical="center"/>
    </xf>
    <xf numFmtId="0" fontId="28" fillId="0" borderId="4" xfId="1" applyFont="1" applyFill="1" applyBorder="1" applyAlignment="1">
      <alignment horizontal="left" vertical="center" wrapText="1" readingOrder="1"/>
    </xf>
    <xf numFmtId="0" fontId="28" fillId="0" borderId="6" xfId="1" applyFont="1" applyFill="1" applyBorder="1" applyAlignment="1">
      <alignment horizontal="left" vertical="center"/>
    </xf>
    <xf numFmtId="0" fontId="27" fillId="0" borderId="0" xfId="0" applyFont="1" applyBorder="1" applyAlignment="1">
      <alignment horizontal="center" vertical="center" readingOrder="2"/>
    </xf>
    <xf numFmtId="0" fontId="27" fillId="0" borderId="16" xfId="0" applyFont="1" applyFill="1" applyBorder="1" applyAlignment="1">
      <alignment horizontal="right" vertical="center" wrapText="1" indent="1" readingOrder="2"/>
    </xf>
    <xf numFmtId="0" fontId="27" fillId="0" borderId="0" xfId="0" applyFont="1" applyFill="1" applyBorder="1" applyAlignment="1">
      <alignment horizontal="right" vertical="center" wrapText="1" indent="1" readingOrder="2"/>
    </xf>
    <xf numFmtId="0" fontId="27" fillId="0" borderId="5" xfId="0" applyFont="1" applyFill="1" applyBorder="1" applyAlignment="1">
      <alignment horizontal="right" vertical="center" wrapText="1" readingOrder="2"/>
    </xf>
    <xf numFmtId="0" fontId="27" fillId="0" borderId="5" xfId="0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right" vertical="center"/>
    </xf>
    <xf numFmtId="0" fontId="28" fillId="0" borderId="5" xfId="1" applyFont="1" applyFill="1" applyBorder="1" applyAlignment="1">
      <alignment horizontal="left" vertical="center" wrapText="1" readingOrder="2"/>
    </xf>
    <xf numFmtId="0" fontId="27" fillId="0" borderId="12" xfId="0" applyFont="1" applyFill="1" applyBorder="1" applyAlignment="1">
      <alignment horizontal="right" vertical="center" readingOrder="2"/>
    </xf>
    <xf numFmtId="0" fontId="27" fillId="0" borderId="0" xfId="0" applyFont="1" applyFill="1" applyBorder="1" applyAlignment="1">
      <alignment horizontal="right" vertical="center" wrapText="1" readingOrder="2"/>
    </xf>
    <xf numFmtId="0" fontId="28" fillId="0" borderId="12" xfId="1" applyFont="1" applyFill="1" applyBorder="1" applyAlignment="1">
      <alignment horizontal="left" vertical="center" readingOrder="2"/>
    </xf>
    <xf numFmtId="0" fontId="28" fillId="0" borderId="16" xfId="1" applyFont="1" applyFill="1" applyBorder="1" applyAlignment="1">
      <alignment horizontal="left" vertical="center"/>
    </xf>
    <xf numFmtId="0" fontId="28" fillId="0" borderId="0" xfId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 readingOrder="2"/>
    </xf>
    <xf numFmtId="0" fontId="10" fillId="0" borderId="1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27" fillId="0" borderId="9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 readingOrder="1"/>
    </xf>
    <xf numFmtId="0" fontId="28" fillId="0" borderId="12" xfId="1" applyFont="1" applyBorder="1" applyAlignment="1">
      <alignment horizontal="left" vertical="center" wrapText="1" readingOrder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/>
    </xf>
    <xf numFmtId="0" fontId="28" fillId="0" borderId="16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7" fillId="0" borderId="0" xfId="0" applyFont="1" applyBorder="1" applyAlignment="1">
      <alignment horizontal="right" vertical="center" readingOrder="2"/>
    </xf>
    <xf numFmtId="0" fontId="36" fillId="0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 readingOrder="2"/>
    </xf>
    <xf numFmtId="0" fontId="25" fillId="0" borderId="12" xfId="0" applyFont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left" vertical="center" wrapText="1"/>
    </xf>
    <xf numFmtId="0" fontId="28" fillId="0" borderId="12" xfId="1" applyFont="1" applyBorder="1" applyAlignment="1">
      <alignment horizontal="left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7" fillId="0" borderId="5" xfId="1" applyFont="1" applyFill="1" applyBorder="1" applyAlignment="1">
      <alignment horizontal="center" vertical="center" readingOrder="2"/>
    </xf>
    <xf numFmtId="0" fontId="27" fillId="0" borderId="5" xfId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8" fillId="0" borderId="0" xfId="1" applyFont="1" applyBorder="1" applyAlignment="1">
      <alignment horizontal="right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 readingOrder="1"/>
    </xf>
    <xf numFmtId="0" fontId="14" fillId="0" borderId="5" xfId="1" applyFont="1" applyBorder="1" applyAlignment="1">
      <alignment horizontal="right" vertical="center"/>
    </xf>
    <xf numFmtId="0" fontId="27" fillId="0" borderId="39" xfId="1" applyFont="1" applyFill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14" fillId="0" borderId="12" xfId="1" applyFont="1" applyBorder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27" fillId="0" borderId="15" xfId="1" applyFont="1" applyFill="1" applyBorder="1" applyAlignment="1">
      <alignment horizontal="center" vertical="center" readingOrder="2"/>
    </xf>
    <xf numFmtId="0" fontId="14" fillId="0" borderId="9" xfId="1" applyFont="1" applyBorder="1" applyAlignment="1">
      <alignment horizontal="right" vertical="center"/>
    </xf>
    <xf numFmtId="0" fontId="34" fillId="0" borderId="12" xfId="0" applyFont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2" xfId="0" applyFont="1" applyBorder="1" applyAlignment="1">
      <alignment horizontal="right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 readingOrder="1"/>
    </xf>
    <xf numFmtId="0" fontId="27" fillId="0" borderId="16" xfId="0" applyFont="1" applyFill="1" applyBorder="1" applyAlignment="1">
      <alignment horizontal="right" vertical="center" indent="1"/>
    </xf>
    <xf numFmtId="0" fontId="27" fillId="0" borderId="14" xfId="0" applyFont="1" applyFill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/>
    </xf>
    <xf numFmtId="0" fontId="27" fillId="0" borderId="0" xfId="0" applyFont="1" applyFill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indent="1" readingOrder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right" vertical="center" indent="1" readingOrder="1"/>
    </xf>
    <xf numFmtId="0" fontId="27" fillId="0" borderId="4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right" vertical="center"/>
    </xf>
    <xf numFmtId="0" fontId="27" fillId="0" borderId="6" xfId="0" applyFont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/>
    </xf>
    <xf numFmtId="0" fontId="10" fillId="0" borderId="6" xfId="0" applyFont="1" applyBorder="1" applyAlignment="1">
      <alignment wrapText="1"/>
    </xf>
    <xf numFmtId="0" fontId="32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28" fillId="0" borderId="0" xfId="0" applyFont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readingOrder="2"/>
    </xf>
    <xf numFmtId="0" fontId="27" fillId="0" borderId="9" xfId="0" applyFont="1" applyFill="1" applyBorder="1" applyAlignment="1">
      <alignment horizontal="center" vertical="center" readingOrder="2"/>
    </xf>
    <xf numFmtId="0" fontId="28" fillId="0" borderId="9" xfId="0" applyFont="1" applyFill="1" applyBorder="1" applyAlignment="1">
      <alignment horizontal="center" vertical="center" readingOrder="2"/>
    </xf>
    <xf numFmtId="0" fontId="28" fillId="0" borderId="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center" vertical="center" readingOrder="1"/>
    </xf>
    <xf numFmtId="0" fontId="27" fillId="0" borderId="9" xfId="0" applyFont="1" applyFill="1" applyBorder="1" applyAlignment="1">
      <alignment horizontal="center" vertical="center" readingOrder="1"/>
    </xf>
    <xf numFmtId="0" fontId="33" fillId="0" borderId="0" xfId="0" applyFont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27" fillId="0" borderId="16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/>
    </xf>
    <xf numFmtId="16" fontId="27" fillId="0" borderId="16" xfId="0" applyNumberFormat="1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 readingOrder="2"/>
    </xf>
    <xf numFmtId="0" fontId="10" fillId="0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readingOrder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/>
    </xf>
    <xf numFmtId="0" fontId="27" fillId="0" borderId="13" xfId="0" applyFont="1" applyBorder="1" applyAlignment="1">
      <alignment horizontal="right" vertical="center"/>
    </xf>
    <xf numFmtId="16" fontId="27" fillId="0" borderId="9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 vertical="center" wrapText="1" readingOrder="1"/>
    </xf>
    <xf numFmtId="0" fontId="27" fillId="0" borderId="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 readingOrder="2"/>
    </xf>
    <xf numFmtId="0" fontId="14" fillId="0" borderId="16" xfId="0" applyFont="1" applyFill="1" applyBorder="1" applyAlignment="1">
      <alignment horizontal="center" vertical="center" readingOrder="2"/>
    </xf>
    <xf numFmtId="0" fontId="14" fillId="0" borderId="0" xfId="0" applyFont="1" applyFill="1" applyBorder="1" applyAlignment="1">
      <alignment horizontal="center" vertical="center" readingOrder="2"/>
    </xf>
    <xf numFmtId="0" fontId="14" fillId="0" borderId="12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right" readingOrder="2"/>
    </xf>
    <xf numFmtId="0" fontId="27" fillId="0" borderId="16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readingOrder="2"/>
    </xf>
    <xf numFmtId="0" fontId="31" fillId="0" borderId="9" xfId="0" applyFont="1" applyFill="1" applyBorder="1" applyAlignment="1">
      <alignment horizontal="center" vertical="center" wrapText="1" readingOrder="2"/>
    </xf>
    <xf numFmtId="0" fontId="28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right" vertical="center" indent="1"/>
    </xf>
    <xf numFmtId="0" fontId="14" fillId="0" borderId="14" xfId="0" applyFont="1" applyFill="1" applyBorder="1" applyAlignment="1">
      <alignment horizontal="right" vertical="center" indent="1"/>
    </xf>
    <xf numFmtId="0" fontId="14" fillId="0" borderId="4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/>
    </xf>
    <xf numFmtId="0" fontId="27" fillId="0" borderId="0" xfId="0" applyFont="1" applyAlignment="1">
      <alignment horizontal="right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left" vertical="center"/>
    </xf>
    <xf numFmtId="0" fontId="28" fillId="0" borderId="9" xfId="0" applyFont="1" applyFill="1" applyBorder="1" applyAlignment="1">
      <alignment horizontal="center" vertical="center" wrapText="1" readingOrder="2"/>
    </xf>
    <xf numFmtId="49" fontId="27" fillId="0" borderId="16" xfId="0" applyNumberFormat="1" applyFont="1" applyFill="1" applyBorder="1" applyAlignment="1">
      <alignment horizontal="center" vertical="center" readingOrder="1"/>
    </xf>
    <xf numFmtId="49" fontId="27" fillId="0" borderId="9" xfId="0" applyNumberFormat="1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right" vertical="center" indent="1"/>
    </xf>
    <xf numFmtId="0" fontId="28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right" vertical="center" indent="1"/>
    </xf>
    <xf numFmtId="0" fontId="28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right" vertical="center" indent="1"/>
    </xf>
    <xf numFmtId="0" fontId="28" fillId="0" borderId="12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readingOrder="2"/>
    </xf>
    <xf numFmtId="0" fontId="21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 readingOrder="2"/>
    </xf>
    <xf numFmtId="0" fontId="14" fillId="0" borderId="1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</cellXfs>
  <cellStyles count="5">
    <cellStyle name="Normal" xfId="0" builtinId="0"/>
    <cellStyle name="Normal 2" xfId="1"/>
    <cellStyle name="Normal_Sheet1" xfId="2"/>
    <cellStyle name="Normal_جدول  15باجر اسوي" xfId="3"/>
    <cellStyle name="Normal_جدول 16باجر اسوي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4105275</xdr:colOff>
      <xdr:row>3</xdr:row>
      <xdr:rowOff>3333750</xdr:rowOff>
    </xdr:from>
    <xdr:to>
      <xdr:col>0</xdr:col>
      <xdr:colOff>504825</xdr:colOff>
      <xdr:row>3</xdr:row>
      <xdr:rowOff>1019175</xdr:rowOff>
    </xdr:to>
    <xdr:sp macro="" textlink="">
      <xdr:nvSpPr>
        <xdr:cNvPr id="61987" name="Line 1"/>
        <xdr:cNvSpPr>
          <a:spLocks noChangeShapeType="1"/>
        </xdr:cNvSpPr>
      </xdr:nvSpPr>
      <xdr:spPr bwMode="auto">
        <a:xfrm flipH="1"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5238750</xdr:colOff>
      <xdr:row>3</xdr:row>
      <xdr:rowOff>2619375</xdr:rowOff>
    </xdr:from>
    <xdr:to>
      <xdr:col>0</xdr:col>
      <xdr:colOff>504825</xdr:colOff>
      <xdr:row>3</xdr:row>
      <xdr:rowOff>1019175</xdr:rowOff>
    </xdr:to>
    <xdr:sp macro="" textlink="">
      <xdr:nvSpPr>
        <xdr:cNvPr id="61988" name="Line 2"/>
        <xdr:cNvSpPr>
          <a:spLocks noChangeShapeType="1"/>
        </xdr:cNvSpPr>
      </xdr:nvSpPr>
      <xdr:spPr bwMode="auto">
        <a:xfrm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8</xdr:row>
      <xdr:rowOff>361950</xdr:rowOff>
    </xdr:from>
    <xdr:to>
      <xdr:col>16</xdr:col>
      <xdr:colOff>0</xdr:colOff>
      <xdr:row>10</xdr:row>
      <xdr:rowOff>0</xdr:rowOff>
    </xdr:to>
    <xdr:sp macro="" textlink="">
      <xdr:nvSpPr>
        <xdr:cNvPr id="6931" name="Line 1"/>
        <xdr:cNvSpPr>
          <a:spLocks noChangeShapeType="1"/>
        </xdr:cNvSpPr>
      </xdr:nvSpPr>
      <xdr:spPr bwMode="auto">
        <a:xfrm flipH="1">
          <a:off x="146161125" y="26574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مخصص 1">
      <a:majorFont>
        <a:latin typeface="Times New Roman"/>
        <a:ea typeface=""/>
        <a:cs typeface="Times New Roman"/>
      </a:majorFont>
      <a:minorFont>
        <a:latin typeface="Simplified Arabic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5"/>
  <sheetViews>
    <sheetView rightToLeft="1" view="pageBreakPreview" zoomScale="75" zoomScaleNormal="75" workbookViewId="0">
      <selection activeCell="N26" sqref="N26"/>
    </sheetView>
  </sheetViews>
  <sheetFormatPr defaultRowHeight="12.75"/>
  <cols>
    <col min="1" max="1" width="16.5703125" customWidth="1"/>
    <col min="2" max="2" width="11" customWidth="1"/>
    <col min="3" max="3" width="13.5703125" customWidth="1"/>
    <col min="4" max="4" width="12.140625" customWidth="1"/>
    <col min="5" max="5" width="9.140625" customWidth="1"/>
    <col min="6" max="6" width="17.7109375" customWidth="1"/>
    <col min="7" max="7" width="19.28515625" customWidth="1"/>
    <col min="8" max="8" width="20" bestFit="1" customWidth="1"/>
    <col min="9" max="9" width="10.7109375" customWidth="1"/>
    <col min="10" max="10" width="16" bestFit="1" customWidth="1"/>
  </cols>
  <sheetData>
    <row r="1" spans="1:14" s="3" customFormat="1" ht="21.75" customHeight="1">
      <c r="A1" s="561" t="s">
        <v>718</v>
      </c>
      <c r="B1" s="561"/>
      <c r="C1" s="561"/>
      <c r="D1" s="561"/>
      <c r="E1" s="561"/>
      <c r="F1" s="561"/>
      <c r="G1" s="561"/>
      <c r="H1" s="561"/>
      <c r="I1" s="561"/>
      <c r="J1" s="561"/>
      <c r="K1" s="5"/>
      <c r="L1" s="5"/>
      <c r="M1" s="5"/>
      <c r="N1" s="5"/>
    </row>
    <row r="2" spans="1:14" s="3" customFormat="1" ht="21.75" customHeight="1">
      <c r="A2" s="576" t="s">
        <v>719</v>
      </c>
      <c r="B2" s="576"/>
      <c r="C2" s="576"/>
      <c r="D2" s="576"/>
      <c r="E2" s="576"/>
      <c r="F2" s="576"/>
      <c r="G2" s="576"/>
      <c r="H2" s="576"/>
      <c r="I2" s="576"/>
      <c r="J2" s="576"/>
      <c r="K2" s="5"/>
      <c r="L2" s="5"/>
      <c r="M2" s="5"/>
      <c r="N2" s="5"/>
    </row>
    <row r="3" spans="1:14" s="3" customFormat="1" ht="21.75" customHeight="1" thickBot="1">
      <c r="A3" s="566" t="s">
        <v>252</v>
      </c>
      <c r="B3" s="566"/>
      <c r="C3" s="566"/>
      <c r="D3" s="566"/>
      <c r="E3" s="566"/>
      <c r="F3" s="566"/>
      <c r="G3" s="566"/>
      <c r="H3" s="566"/>
      <c r="I3" s="566"/>
      <c r="J3" s="265" t="s">
        <v>489</v>
      </c>
      <c r="K3" s="5"/>
      <c r="L3" s="5"/>
      <c r="M3" s="5"/>
      <c r="N3" s="5"/>
    </row>
    <row r="4" spans="1:14" s="13" customFormat="1" ht="19.5" customHeight="1" thickTop="1">
      <c r="A4" s="571" t="s">
        <v>1</v>
      </c>
      <c r="B4" s="571" t="s">
        <v>848</v>
      </c>
      <c r="C4" s="571"/>
      <c r="D4" s="571"/>
      <c r="E4" s="571"/>
      <c r="F4" s="571" t="s">
        <v>42</v>
      </c>
      <c r="G4" s="572" t="s">
        <v>235</v>
      </c>
      <c r="H4" s="572" t="s">
        <v>228</v>
      </c>
      <c r="I4" s="571" t="s">
        <v>8</v>
      </c>
      <c r="J4" s="567" t="s">
        <v>300</v>
      </c>
    </row>
    <row r="5" spans="1:14" s="13" customFormat="1" ht="19.5" customHeight="1">
      <c r="A5" s="574"/>
      <c r="B5" s="570" t="s">
        <v>317</v>
      </c>
      <c r="C5" s="570"/>
      <c r="D5" s="570"/>
      <c r="E5" s="570"/>
      <c r="F5" s="574"/>
      <c r="G5" s="573"/>
      <c r="H5" s="573"/>
      <c r="I5" s="574"/>
      <c r="J5" s="568"/>
    </row>
    <row r="6" spans="1:14" s="13" customFormat="1" ht="12.75" customHeight="1">
      <c r="A6" s="574"/>
      <c r="B6" s="59" t="s">
        <v>43</v>
      </c>
      <c r="C6" s="59" t="s">
        <v>44</v>
      </c>
      <c r="D6" s="59" t="s">
        <v>45</v>
      </c>
      <c r="E6" s="59" t="s">
        <v>0</v>
      </c>
      <c r="F6" s="574"/>
      <c r="G6" s="573"/>
      <c r="H6" s="573"/>
      <c r="I6" s="574"/>
      <c r="J6" s="568"/>
    </row>
    <row r="7" spans="1:14" s="13" customFormat="1" ht="42" customHeight="1" thickBot="1">
      <c r="A7" s="575"/>
      <c r="B7" s="243" t="s">
        <v>318</v>
      </c>
      <c r="C7" s="243" t="s">
        <v>319</v>
      </c>
      <c r="D7" s="243" t="s">
        <v>320</v>
      </c>
      <c r="E7" s="243" t="s">
        <v>316</v>
      </c>
      <c r="F7" s="242" t="s">
        <v>321</v>
      </c>
      <c r="G7" s="242" t="s">
        <v>322</v>
      </c>
      <c r="H7" s="242" t="s">
        <v>323</v>
      </c>
      <c r="I7" s="244" t="s">
        <v>316</v>
      </c>
      <c r="J7" s="569"/>
    </row>
    <row r="8" spans="1:14" s="6" customFormat="1" ht="20.100000000000001" customHeight="1" thickTop="1">
      <c r="A8" s="60" t="s">
        <v>12</v>
      </c>
      <c r="B8" s="54">
        <v>0</v>
      </c>
      <c r="C8" s="54">
        <v>1</v>
      </c>
      <c r="D8" s="54">
        <v>1</v>
      </c>
      <c r="E8" s="54">
        <f t="shared" ref="E8:E16" si="0">SUM(B8:D8)</f>
        <v>2</v>
      </c>
      <c r="F8" s="54">
        <v>1</v>
      </c>
      <c r="G8" s="54">
        <v>0</v>
      </c>
      <c r="H8" s="54">
        <v>5</v>
      </c>
      <c r="I8" s="54">
        <f>SUM(F8:H8,E8)</f>
        <v>8</v>
      </c>
      <c r="J8" s="236" t="s">
        <v>301</v>
      </c>
    </row>
    <row r="9" spans="1:14" s="6" customFormat="1" ht="20.100000000000001" customHeight="1">
      <c r="A9" s="61" t="s">
        <v>13</v>
      </c>
      <c r="B9" s="55">
        <v>0</v>
      </c>
      <c r="C9" s="55">
        <v>1</v>
      </c>
      <c r="D9" s="55">
        <v>0</v>
      </c>
      <c r="E9" s="55">
        <f t="shared" si="0"/>
        <v>1</v>
      </c>
      <c r="F9" s="55">
        <v>1</v>
      </c>
      <c r="G9" s="55">
        <v>0</v>
      </c>
      <c r="H9" s="55">
        <v>1</v>
      </c>
      <c r="I9" s="55">
        <f t="shared" ref="I9:I22" si="1">SUM(F9:H9,E9)</f>
        <v>3</v>
      </c>
      <c r="J9" s="238" t="s">
        <v>302</v>
      </c>
    </row>
    <row r="10" spans="1:14" s="6" customFormat="1" ht="20.100000000000001" customHeight="1">
      <c r="A10" s="61" t="s">
        <v>14</v>
      </c>
      <c r="B10" s="55">
        <v>0</v>
      </c>
      <c r="C10" s="499">
        <v>1</v>
      </c>
      <c r="D10" s="55">
        <v>0</v>
      </c>
      <c r="E10" s="55">
        <f t="shared" si="0"/>
        <v>1</v>
      </c>
      <c r="F10" s="55">
        <v>1</v>
      </c>
      <c r="G10" s="55">
        <v>0</v>
      </c>
      <c r="H10" s="55">
        <v>3</v>
      </c>
      <c r="I10" s="55">
        <f t="shared" si="1"/>
        <v>5</v>
      </c>
      <c r="J10" s="238" t="s">
        <v>303</v>
      </c>
    </row>
    <row r="11" spans="1:14" s="6" customFormat="1" ht="20.100000000000001" customHeight="1">
      <c r="A11" s="61" t="s">
        <v>15</v>
      </c>
      <c r="B11" s="55">
        <v>0</v>
      </c>
      <c r="C11" s="499">
        <v>1</v>
      </c>
      <c r="D11" s="55">
        <v>0</v>
      </c>
      <c r="E11" s="55">
        <f t="shared" si="0"/>
        <v>1</v>
      </c>
      <c r="F11" s="55">
        <v>0</v>
      </c>
      <c r="G11" s="55">
        <v>0</v>
      </c>
      <c r="H11" s="55">
        <v>1</v>
      </c>
      <c r="I11" s="55">
        <f t="shared" si="1"/>
        <v>2</v>
      </c>
      <c r="J11" s="238" t="s">
        <v>304</v>
      </c>
    </row>
    <row r="12" spans="1:14" s="6" customFormat="1" ht="20.100000000000001" customHeight="1">
      <c r="A12" s="61" t="s">
        <v>16</v>
      </c>
      <c r="B12" s="55">
        <v>1</v>
      </c>
      <c r="C12" s="499">
        <v>1</v>
      </c>
      <c r="D12" s="55">
        <v>2</v>
      </c>
      <c r="E12" s="55">
        <f t="shared" si="0"/>
        <v>4</v>
      </c>
      <c r="F12" s="55">
        <v>2</v>
      </c>
      <c r="G12" s="55">
        <v>1</v>
      </c>
      <c r="H12" s="55">
        <v>24</v>
      </c>
      <c r="I12" s="55">
        <f t="shared" si="1"/>
        <v>31</v>
      </c>
      <c r="J12" s="238" t="s">
        <v>305</v>
      </c>
    </row>
    <row r="13" spans="1:14" s="6" customFormat="1" ht="20.100000000000001" customHeight="1">
      <c r="A13" s="61" t="s">
        <v>17</v>
      </c>
      <c r="B13" s="55">
        <v>0</v>
      </c>
      <c r="C13" s="55">
        <v>0</v>
      </c>
      <c r="D13" s="55">
        <v>0</v>
      </c>
      <c r="E13" s="55">
        <f t="shared" si="0"/>
        <v>0</v>
      </c>
      <c r="F13" s="55">
        <v>0</v>
      </c>
      <c r="G13" s="55">
        <v>0</v>
      </c>
      <c r="H13" s="55">
        <v>3</v>
      </c>
      <c r="I13" s="55">
        <f t="shared" si="1"/>
        <v>3</v>
      </c>
      <c r="J13" s="238" t="s">
        <v>306</v>
      </c>
    </row>
    <row r="14" spans="1:14" s="6" customFormat="1" ht="20.100000000000001" customHeight="1">
      <c r="A14" s="61" t="s">
        <v>18</v>
      </c>
      <c r="B14" s="55">
        <v>0</v>
      </c>
      <c r="C14" s="55">
        <v>1</v>
      </c>
      <c r="D14" s="55">
        <v>1</v>
      </c>
      <c r="E14" s="55">
        <f t="shared" si="0"/>
        <v>2</v>
      </c>
      <c r="F14" s="55">
        <v>1</v>
      </c>
      <c r="G14" s="55">
        <v>0</v>
      </c>
      <c r="H14" s="55">
        <v>2</v>
      </c>
      <c r="I14" s="55">
        <f t="shared" si="1"/>
        <v>5</v>
      </c>
      <c r="J14" s="238" t="s">
        <v>307</v>
      </c>
    </row>
    <row r="15" spans="1:14" s="6" customFormat="1" ht="20.100000000000001" customHeight="1">
      <c r="A15" s="61" t="s">
        <v>19</v>
      </c>
      <c r="B15" s="55">
        <v>0</v>
      </c>
      <c r="C15" s="55">
        <v>1</v>
      </c>
      <c r="D15" s="55">
        <v>0</v>
      </c>
      <c r="E15" s="55">
        <f t="shared" si="0"/>
        <v>1</v>
      </c>
      <c r="F15" s="55">
        <v>1</v>
      </c>
      <c r="G15" s="55">
        <v>1</v>
      </c>
      <c r="H15" s="55">
        <v>2</v>
      </c>
      <c r="I15" s="55">
        <f t="shared" si="1"/>
        <v>5</v>
      </c>
      <c r="J15" s="238" t="s">
        <v>308</v>
      </c>
    </row>
    <row r="16" spans="1:14" s="6" customFormat="1" ht="20.100000000000001" customHeight="1">
      <c r="A16" s="61" t="s">
        <v>20</v>
      </c>
      <c r="B16" s="55">
        <v>0</v>
      </c>
      <c r="C16" s="55">
        <v>1</v>
      </c>
      <c r="D16" s="55">
        <v>0</v>
      </c>
      <c r="E16" s="55">
        <f t="shared" si="0"/>
        <v>1</v>
      </c>
      <c r="F16" s="55">
        <v>1</v>
      </c>
      <c r="G16" s="55">
        <v>0</v>
      </c>
      <c r="H16" s="55">
        <v>5</v>
      </c>
      <c r="I16" s="55">
        <f t="shared" si="1"/>
        <v>7</v>
      </c>
      <c r="J16" s="238" t="s">
        <v>309</v>
      </c>
    </row>
    <row r="17" spans="1:12" s="6" customFormat="1" ht="20.100000000000001" customHeight="1">
      <c r="A17" s="61" t="s">
        <v>21</v>
      </c>
      <c r="B17" s="55">
        <v>0</v>
      </c>
      <c r="C17" s="55">
        <v>1</v>
      </c>
      <c r="D17" s="55">
        <v>1</v>
      </c>
      <c r="E17" s="55">
        <f t="shared" ref="E17:E22" si="2">SUM(B17:D17)</f>
        <v>2</v>
      </c>
      <c r="F17" s="55">
        <v>1</v>
      </c>
      <c r="G17" s="55">
        <v>0</v>
      </c>
      <c r="H17" s="55">
        <v>3</v>
      </c>
      <c r="I17" s="55">
        <f t="shared" si="1"/>
        <v>6</v>
      </c>
      <c r="J17" s="238" t="s">
        <v>310</v>
      </c>
    </row>
    <row r="18" spans="1:12" s="6" customFormat="1" ht="20.100000000000001" customHeight="1">
      <c r="A18" s="61" t="s">
        <v>22</v>
      </c>
      <c r="B18" s="55">
        <v>0</v>
      </c>
      <c r="C18" s="55">
        <v>1</v>
      </c>
      <c r="D18" s="55">
        <v>0</v>
      </c>
      <c r="E18" s="55">
        <f t="shared" si="2"/>
        <v>1</v>
      </c>
      <c r="F18" s="55">
        <v>0</v>
      </c>
      <c r="G18" s="55">
        <v>0</v>
      </c>
      <c r="H18" s="55">
        <v>4</v>
      </c>
      <c r="I18" s="55">
        <f t="shared" si="1"/>
        <v>5</v>
      </c>
      <c r="J18" s="238" t="s">
        <v>311</v>
      </c>
    </row>
    <row r="19" spans="1:12" s="6" customFormat="1" ht="20.100000000000001" customHeight="1">
      <c r="A19" s="61" t="s">
        <v>23</v>
      </c>
      <c r="B19" s="55">
        <v>1</v>
      </c>
      <c r="C19" s="55">
        <v>1</v>
      </c>
      <c r="D19" s="55">
        <v>1</v>
      </c>
      <c r="E19" s="55">
        <f t="shared" si="2"/>
        <v>3</v>
      </c>
      <c r="F19" s="55">
        <v>1</v>
      </c>
      <c r="G19" s="55">
        <v>0</v>
      </c>
      <c r="H19" s="55">
        <v>1</v>
      </c>
      <c r="I19" s="55">
        <f t="shared" si="1"/>
        <v>5</v>
      </c>
      <c r="J19" s="238" t="s">
        <v>312</v>
      </c>
    </row>
    <row r="20" spans="1:12" s="6" customFormat="1" ht="20.100000000000001" customHeight="1">
      <c r="A20" s="61" t="s">
        <v>24</v>
      </c>
      <c r="B20" s="55">
        <v>0</v>
      </c>
      <c r="C20" s="55">
        <v>1</v>
      </c>
      <c r="D20" s="55">
        <v>0</v>
      </c>
      <c r="E20" s="55">
        <f t="shared" si="2"/>
        <v>1</v>
      </c>
      <c r="F20" s="55">
        <v>0</v>
      </c>
      <c r="G20" s="55">
        <v>0</v>
      </c>
      <c r="H20" s="55">
        <v>3</v>
      </c>
      <c r="I20" s="55">
        <f t="shared" si="1"/>
        <v>4</v>
      </c>
      <c r="J20" s="238" t="s">
        <v>313</v>
      </c>
    </row>
    <row r="21" spans="1:12" s="6" customFormat="1" ht="20.100000000000001" customHeight="1">
      <c r="A21" s="61" t="s">
        <v>25</v>
      </c>
      <c r="B21" s="55">
        <v>0</v>
      </c>
      <c r="C21" s="55">
        <v>1</v>
      </c>
      <c r="D21" s="55">
        <v>0</v>
      </c>
      <c r="E21" s="55">
        <f t="shared" si="2"/>
        <v>1</v>
      </c>
      <c r="F21" s="55">
        <v>1</v>
      </c>
      <c r="G21" s="55">
        <v>0</v>
      </c>
      <c r="H21" s="55">
        <v>1</v>
      </c>
      <c r="I21" s="55">
        <f t="shared" si="1"/>
        <v>3</v>
      </c>
      <c r="J21" s="239" t="s">
        <v>314</v>
      </c>
    </row>
    <row r="22" spans="1:12" s="6" customFormat="1" ht="20.100000000000001" customHeight="1" thickBot="1">
      <c r="A22" s="62" t="s">
        <v>26</v>
      </c>
      <c r="B22" s="56">
        <v>0</v>
      </c>
      <c r="C22" s="56">
        <v>1</v>
      </c>
      <c r="D22" s="56">
        <v>0</v>
      </c>
      <c r="E22" s="56">
        <f t="shared" si="2"/>
        <v>1</v>
      </c>
      <c r="F22" s="56">
        <v>1</v>
      </c>
      <c r="G22" s="56">
        <v>0</v>
      </c>
      <c r="H22" s="56">
        <v>5</v>
      </c>
      <c r="I22" s="56">
        <f t="shared" si="1"/>
        <v>7</v>
      </c>
      <c r="J22" s="240" t="s">
        <v>315</v>
      </c>
    </row>
    <row r="23" spans="1:12" s="6" customFormat="1" ht="24" customHeight="1" thickTop="1" thickBot="1">
      <c r="A23" s="57" t="s">
        <v>8</v>
      </c>
      <c r="B23" s="58">
        <f t="shared" ref="B23:I23" si="3">SUM(B8:B22)</f>
        <v>2</v>
      </c>
      <c r="C23" s="58">
        <f t="shared" si="3"/>
        <v>14</v>
      </c>
      <c r="D23" s="58">
        <f t="shared" si="3"/>
        <v>6</v>
      </c>
      <c r="E23" s="58">
        <f t="shared" si="3"/>
        <v>22</v>
      </c>
      <c r="F23" s="58">
        <f>SUM(F8:F22)</f>
        <v>12</v>
      </c>
      <c r="G23" s="58">
        <f t="shared" si="3"/>
        <v>2</v>
      </c>
      <c r="H23" s="58">
        <f t="shared" si="3"/>
        <v>63</v>
      </c>
      <c r="I23" s="58">
        <f t="shared" si="3"/>
        <v>99</v>
      </c>
      <c r="J23" s="237" t="s">
        <v>316</v>
      </c>
    </row>
    <row r="24" spans="1:12" ht="20.100000000000001" customHeight="1" thickTop="1">
      <c r="A24" s="562" t="s">
        <v>849</v>
      </c>
      <c r="B24" s="562"/>
      <c r="C24" s="562"/>
      <c r="D24" s="562"/>
      <c r="E24" s="562"/>
      <c r="F24" s="241"/>
      <c r="G24" s="564" t="s">
        <v>850</v>
      </c>
      <c r="H24" s="564"/>
      <c r="I24" s="564"/>
      <c r="J24" s="564"/>
      <c r="K24" s="245"/>
      <c r="L24" s="11"/>
    </row>
    <row r="25" spans="1:12" ht="13.5" customHeight="1">
      <c r="A25" s="563"/>
      <c r="B25" s="563"/>
      <c r="C25" s="563"/>
      <c r="D25" s="563"/>
      <c r="E25" s="563"/>
      <c r="G25" s="565"/>
      <c r="H25" s="565"/>
      <c r="I25" s="565"/>
      <c r="J25" s="565"/>
      <c r="K25" s="11"/>
      <c r="L25" s="11"/>
    </row>
  </sheetData>
  <mergeCells count="13">
    <mergeCell ref="A1:J1"/>
    <mergeCell ref="A24:E25"/>
    <mergeCell ref="G24:J25"/>
    <mergeCell ref="A3:I3"/>
    <mergeCell ref="J4:J7"/>
    <mergeCell ref="B5:E5"/>
    <mergeCell ref="B4:E4"/>
    <mergeCell ref="G4:G6"/>
    <mergeCell ref="F4:F6"/>
    <mergeCell ref="H4:H6"/>
    <mergeCell ref="I4:I6"/>
    <mergeCell ref="A4:A7"/>
    <mergeCell ref="A2:J2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26"/>
  <sheetViews>
    <sheetView rightToLeft="1" view="pageBreakPreview" zoomScale="75" zoomScaleNormal="90" zoomScaleSheetLayoutView="75" workbookViewId="0">
      <selection activeCell="N26" sqref="N26"/>
    </sheetView>
  </sheetViews>
  <sheetFormatPr defaultRowHeight="12.75"/>
  <cols>
    <col min="1" max="1" width="13.140625" customWidth="1"/>
    <col min="2" max="2" width="18.5703125" customWidth="1"/>
    <col min="3" max="3" width="6" customWidth="1"/>
    <col min="4" max="4" width="6.140625" customWidth="1"/>
    <col min="5" max="5" width="5.28515625" customWidth="1"/>
    <col min="6" max="6" width="5.5703125" customWidth="1"/>
    <col min="7" max="16" width="6" customWidth="1"/>
    <col min="17" max="18" width="7.140625" customWidth="1"/>
    <col min="19" max="19" width="7.7109375" customWidth="1"/>
    <col min="20" max="20" width="17.7109375" customWidth="1"/>
    <col min="21" max="21" width="12.28515625" customWidth="1"/>
  </cols>
  <sheetData>
    <row r="1" spans="1:21" s="1" customFormat="1" ht="24" customHeight="1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</row>
    <row r="2" spans="1:21" ht="24.75" customHeight="1">
      <c r="A2" s="662" t="s">
        <v>828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</row>
    <row r="3" spans="1:21" ht="24.75" customHeight="1">
      <c r="A3" s="665" t="s">
        <v>834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</row>
    <row r="4" spans="1:21" ht="24.75" customHeight="1" thickBot="1">
      <c r="A4" s="663" t="s">
        <v>260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6" t="s">
        <v>499</v>
      </c>
      <c r="U4" s="666"/>
    </row>
    <row r="5" spans="1:21" ht="20.100000000000001" customHeight="1" thickTop="1">
      <c r="A5" s="645" t="s">
        <v>73</v>
      </c>
      <c r="B5" s="645"/>
      <c r="C5" s="642" t="s">
        <v>857</v>
      </c>
      <c r="D5" s="642"/>
      <c r="E5" s="664" t="s">
        <v>855</v>
      </c>
      <c r="F5" s="664"/>
      <c r="G5" s="664" t="s">
        <v>856</v>
      </c>
      <c r="H5" s="664"/>
      <c r="I5" s="664" t="s">
        <v>861</v>
      </c>
      <c r="J5" s="664"/>
      <c r="K5" s="664" t="s">
        <v>862</v>
      </c>
      <c r="L5" s="664"/>
      <c r="M5" s="664" t="s">
        <v>863</v>
      </c>
      <c r="N5" s="664"/>
      <c r="O5" s="664" t="s">
        <v>859</v>
      </c>
      <c r="P5" s="664"/>
      <c r="Q5" s="638" t="s">
        <v>72</v>
      </c>
      <c r="R5" s="638"/>
      <c r="S5" s="638"/>
      <c r="T5" s="650" t="s">
        <v>353</v>
      </c>
      <c r="U5" s="650"/>
    </row>
    <row r="6" spans="1:21" ht="20.100000000000001" customHeight="1">
      <c r="A6" s="646"/>
      <c r="B6" s="646"/>
      <c r="C6" s="646" t="s">
        <v>858</v>
      </c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61" t="s">
        <v>352</v>
      </c>
      <c r="R6" s="661"/>
      <c r="S6" s="661"/>
      <c r="T6" s="651"/>
      <c r="U6" s="651"/>
    </row>
    <row r="7" spans="1:21" ht="20.100000000000001" customHeight="1">
      <c r="A7" s="646"/>
      <c r="B7" s="646"/>
      <c r="C7" s="93" t="s">
        <v>9</v>
      </c>
      <c r="D7" s="93" t="s">
        <v>10</v>
      </c>
      <c r="E7" s="93" t="s">
        <v>9</v>
      </c>
      <c r="F7" s="93" t="s">
        <v>10</v>
      </c>
      <c r="G7" s="93" t="s">
        <v>9</v>
      </c>
      <c r="H7" s="93" t="s">
        <v>10</v>
      </c>
      <c r="I7" s="93" t="s">
        <v>9</v>
      </c>
      <c r="J7" s="93" t="s">
        <v>10</v>
      </c>
      <c r="K7" s="93" t="s">
        <v>9</v>
      </c>
      <c r="L7" s="93" t="s">
        <v>10</v>
      </c>
      <c r="M7" s="93" t="s">
        <v>9</v>
      </c>
      <c r="N7" s="93" t="s">
        <v>10</v>
      </c>
      <c r="O7" s="93" t="s">
        <v>9</v>
      </c>
      <c r="P7" s="93" t="s">
        <v>10</v>
      </c>
      <c r="Q7" s="93" t="s">
        <v>9</v>
      </c>
      <c r="R7" s="93" t="s">
        <v>10</v>
      </c>
      <c r="S7" s="425" t="s">
        <v>11</v>
      </c>
      <c r="T7" s="651"/>
      <c r="U7" s="651"/>
    </row>
    <row r="8" spans="1:21" ht="20.100000000000001" customHeight="1" thickBot="1">
      <c r="A8" s="646"/>
      <c r="B8" s="646"/>
      <c r="C8" s="316" t="s">
        <v>333</v>
      </c>
      <c r="D8" s="316" t="s">
        <v>334</v>
      </c>
      <c r="E8" s="316" t="s">
        <v>333</v>
      </c>
      <c r="F8" s="316" t="s">
        <v>334</v>
      </c>
      <c r="G8" s="316" t="s">
        <v>333</v>
      </c>
      <c r="H8" s="316" t="s">
        <v>334</v>
      </c>
      <c r="I8" s="316" t="s">
        <v>333</v>
      </c>
      <c r="J8" s="316" t="s">
        <v>334</v>
      </c>
      <c r="K8" s="316" t="s">
        <v>333</v>
      </c>
      <c r="L8" s="316" t="s">
        <v>334</v>
      </c>
      <c r="M8" s="316" t="s">
        <v>333</v>
      </c>
      <c r="N8" s="316" t="s">
        <v>334</v>
      </c>
      <c r="O8" s="316" t="s">
        <v>333</v>
      </c>
      <c r="P8" s="316" t="s">
        <v>334</v>
      </c>
      <c r="Q8" s="316" t="s">
        <v>333</v>
      </c>
      <c r="R8" s="316" t="s">
        <v>334</v>
      </c>
      <c r="S8" s="315" t="s">
        <v>335</v>
      </c>
      <c r="T8" s="652"/>
      <c r="U8" s="652"/>
    </row>
    <row r="9" spans="1:21" ht="24.75" customHeight="1" thickTop="1">
      <c r="A9" s="671" t="s">
        <v>207</v>
      </c>
      <c r="B9" s="671"/>
      <c r="C9" s="112">
        <v>3</v>
      </c>
      <c r="D9" s="112">
        <v>2</v>
      </c>
      <c r="E9" s="112">
        <v>0</v>
      </c>
      <c r="F9" s="112">
        <v>1</v>
      </c>
      <c r="G9" s="112">
        <v>10</v>
      </c>
      <c r="H9" s="112">
        <v>2</v>
      </c>
      <c r="I9" s="112">
        <v>21</v>
      </c>
      <c r="J9" s="112">
        <v>4</v>
      </c>
      <c r="K9" s="112">
        <v>21</v>
      </c>
      <c r="L9" s="112">
        <v>4</v>
      </c>
      <c r="M9" s="112">
        <v>8</v>
      </c>
      <c r="N9" s="112">
        <v>4</v>
      </c>
      <c r="O9" s="112">
        <v>3</v>
      </c>
      <c r="P9" s="112">
        <v>0</v>
      </c>
      <c r="Q9" s="112">
        <f>SUM(O9,M9,K9,I9,G9,E9,C9)</f>
        <v>66</v>
      </c>
      <c r="R9" s="112">
        <f>SUM(P9,N9,L9,J9,H9,F9,D9)</f>
        <v>17</v>
      </c>
      <c r="S9" s="112">
        <f>SUM(Q9:R9)</f>
        <v>83</v>
      </c>
      <c r="T9" s="660" t="s">
        <v>354</v>
      </c>
      <c r="U9" s="660"/>
    </row>
    <row r="10" spans="1:21" ht="24.75" customHeight="1">
      <c r="A10" s="668" t="s">
        <v>74</v>
      </c>
      <c r="B10" s="668"/>
      <c r="C10" s="68">
        <v>4</v>
      </c>
      <c r="D10" s="68">
        <v>0</v>
      </c>
      <c r="E10" s="68">
        <v>2</v>
      </c>
      <c r="F10" s="68">
        <v>0</v>
      </c>
      <c r="G10" s="68">
        <v>6</v>
      </c>
      <c r="H10" s="68">
        <v>5</v>
      </c>
      <c r="I10" s="68">
        <v>5</v>
      </c>
      <c r="J10" s="68">
        <v>0</v>
      </c>
      <c r="K10" s="68">
        <v>5</v>
      </c>
      <c r="L10" s="68">
        <v>3</v>
      </c>
      <c r="M10" s="68">
        <v>3</v>
      </c>
      <c r="N10" s="68">
        <v>1</v>
      </c>
      <c r="O10" s="68">
        <v>0</v>
      </c>
      <c r="P10" s="68">
        <v>0</v>
      </c>
      <c r="Q10" s="68">
        <f t="shared" ref="Q10:Q20" si="0">SUM(O10,M10,K10,I10,G10,E10,C10)</f>
        <v>25</v>
      </c>
      <c r="R10" s="68">
        <f t="shared" ref="R10:R20" si="1">SUM(P10,N10,L10,J10,H10,F10,D10)</f>
        <v>9</v>
      </c>
      <c r="S10" s="68">
        <f t="shared" ref="S10:S20" si="2">SUM(Q10:R10)</f>
        <v>34</v>
      </c>
      <c r="T10" s="655" t="s">
        <v>355</v>
      </c>
      <c r="U10" s="655"/>
    </row>
    <row r="11" spans="1:21" ht="24.75" customHeight="1">
      <c r="A11" s="668" t="s">
        <v>75</v>
      </c>
      <c r="B11" s="668"/>
      <c r="C11" s="68">
        <v>0</v>
      </c>
      <c r="D11" s="68">
        <v>0</v>
      </c>
      <c r="E11" s="68">
        <v>4</v>
      </c>
      <c r="F11" s="68">
        <v>2</v>
      </c>
      <c r="G11" s="68">
        <v>4</v>
      </c>
      <c r="H11" s="68">
        <v>3</v>
      </c>
      <c r="I11" s="68">
        <v>4</v>
      </c>
      <c r="J11" s="68">
        <v>5</v>
      </c>
      <c r="K11" s="68">
        <v>7</v>
      </c>
      <c r="L11" s="68">
        <v>7</v>
      </c>
      <c r="M11" s="68">
        <v>5</v>
      </c>
      <c r="N11" s="68">
        <v>7</v>
      </c>
      <c r="O11" s="68">
        <v>2</v>
      </c>
      <c r="P11" s="68">
        <v>0</v>
      </c>
      <c r="Q11" s="68">
        <f t="shared" si="0"/>
        <v>26</v>
      </c>
      <c r="R11" s="68">
        <f t="shared" si="1"/>
        <v>24</v>
      </c>
      <c r="S11" s="68">
        <f t="shared" si="2"/>
        <v>50</v>
      </c>
      <c r="T11" s="655" t="s">
        <v>356</v>
      </c>
      <c r="U11" s="655"/>
    </row>
    <row r="12" spans="1:21" ht="24.75" customHeight="1">
      <c r="A12" s="668" t="s">
        <v>76</v>
      </c>
      <c r="B12" s="668"/>
      <c r="C12" s="68">
        <v>3</v>
      </c>
      <c r="D12" s="68">
        <v>10</v>
      </c>
      <c r="E12" s="68">
        <v>7</v>
      </c>
      <c r="F12" s="68">
        <v>0</v>
      </c>
      <c r="G12" s="68">
        <v>3</v>
      </c>
      <c r="H12" s="68">
        <v>3</v>
      </c>
      <c r="I12" s="68">
        <v>5</v>
      </c>
      <c r="J12" s="68">
        <v>0</v>
      </c>
      <c r="K12" s="68">
        <v>9</v>
      </c>
      <c r="L12" s="68">
        <v>2</v>
      </c>
      <c r="M12" s="68">
        <v>3</v>
      </c>
      <c r="N12" s="68">
        <v>2</v>
      </c>
      <c r="O12" s="68">
        <v>0</v>
      </c>
      <c r="P12" s="68">
        <v>0</v>
      </c>
      <c r="Q12" s="68">
        <f t="shared" si="0"/>
        <v>30</v>
      </c>
      <c r="R12" s="68">
        <f t="shared" si="1"/>
        <v>17</v>
      </c>
      <c r="S12" s="68">
        <f t="shared" si="2"/>
        <v>47</v>
      </c>
      <c r="T12" s="655" t="s">
        <v>357</v>
      </c>
      <c r="U12" s="655"/>
    </row>
    <row r="13" spans="1:21" ht="39.75" customHeight="1">
      <c r="A13" s="668" t="s">
        <v>77</v>
      </c>
      <c r="B13" s="668"/>
      <c r="C13" s="527">
        <v>2</v>
      </c>
      <c r="D13" s="527">
        <v>4</v>
      </c>
      <c r="E13" s="527">
        <v>1</v>
      </c>
      <c r="F13" s="527">
        <v>0</v>
      </c>
      <c r="G13" s="527">
        <v>0</v>
      </c>
      <c r="H13" s="527">
        <v>0</v>
      </c>
      <c r="I13" s="527">
        <v>0</v>
      </c>
      <c r="J13" s="527">
        <v>0</v>
      </c>
      <c r="K13" s="527">
        <v>3</v>
      </c>
      <c r="L13" s="527">
        <v>0</v>
      </c>
      <c r="M13" s="527">
        <v>1</v>
      </c>
      <c r="N13" s="527">
        <v>0</v>
      </c>
      <c r="O13" s="527">
        <v>0</v>
      </c>
      <c r="P13" s="527">
        <v>0</v>
      </c>
      <c r="Q13" s="68">
        <f t="shared" si="0"/>
        <v>7</v>
      </c>
      <c r="R13" s="68">
        <f t="shared" si="1"/>
        <v>4</v>
      </c>
      <c r="S13" s="68">
        <f t="shared" si="2"/>
        <v>11</v>
      </c>
      <c r="T13" s="655" t="s">
        <v>358</v>
      </c>
      <c r="U13" s="655"/>
    </row>
    <row r="14" spans="1:21" ht="40.5" customHeight="1">
      <c r="A14" s="114" t="s">
        <v>78</v>
      </c>
      <c r="B14" s="114"/>
      <c r="C14" s="527">
        <v>0</v>
      </c>
      <c r="D14" s="527">
        <v>2</v>
      </c>
      <c r="E14" s="527">
        <v>0</v>
      </c>
      <c r="F14" s="528">
        <v>0</v>
      </c>
      <c r="G14" s="527">
        <v>0</v>
      </c>
      <c r="H14" s="527">
        <v>0</v>
      </c>
      <c r="I14" s="527">
        <v>0</v>
      </c>
      <c r="J14" s="527">
        <v>0</v>
      </c>
      <c r="K14" s="527">
        <v>0</v>
      </c>
      <c r="L14" s="527">
        <v>0</v>
      </c>
      <c r="M14" s="527">
        <v>0</v>
      </c>
      <c r="N14" s="527">
        <v>0</v>
      </c>
      <c r="O14" s="527">
        <v>0</v>
      </c>
      <c r="P14" s="527">
        <v>0</v>
      </c>
      <c r="Q14" s="68">
        <f t="shared" si="0"/>
        <v>0</v>
      </c>
      <c r="R14" s="68">
        <f t="shared" si="1"/>
        <v>2</v>
      </c>
      <c r="S14" s="68">
        <f t="shared" si="2"/>
        <v>2</v>
      </c>
      <c r="T14" s="589" t="s">
        <v>359</v>
      </c>
      <c r="U14" s="589"/>
    </row>
    <row r="15" spans="1:21" ht="39.75" customHeight="1">
      <c r="A15" s="668" t="s">
        <v>79</v>
      </c>
      <c r="B15" s="668"/>
      <c r="C15" s="68">
        <v>6</v>
      </c>
      <c r="D15" s="68">
        <v>5</v>
      </c>
      <c r="E15" s="68">
        <v>5</v>
      </c>
      <c r="F15" s="68">
        <v>1</v>
      </c>
      <c r="G15" s="68">
        <v>5</v>
      </c>
      <c r="H15" s="68">
        <v>5</v>
      </c>
      <c r="I15" s="68">
        <v>3</v>
      </c>
      <c r="J15" s="68">
        <v>3</v>
      </c>
      <c r="K15" s="68">
        <v>5</v>
      </c>
      <c r="L15" s="68">
        <v>1</v>
      </c>
      <c r="M15" s="68">
        <v>2</v>
      </c>
      <c r="N15" s="68">
        <v>0</v>
      </c>
      <c r="O15" s="68">
        <v>0</v>
      </c>
      <c r="P15" s="68">
        <v>0</v>
      </c>
      <c r="Q15" s="68">
        <f t="shared" si="0"/>
        <v>26</v>
      </c>
      <c r="R15" s="68">
        <f t="shared" si="1"/>
        <v>15</v>
      </c>
      <c r="S15" s="68">
        <f t="shared" si="2"/>
        <v>41</v>
      </c>
      <c r="T15" s="656" t="s">
        <v>360</v>
      </c>
      <c r="U15" s="656"/>
    </row>
    <row r="16" spans="1:21" ht="23.25" customHeight="1">
      <c r="A16" s="669" t="s">
        <v>80</v>
      </c>
      <c r="B16" s="116" t="s">
        <v>81</v>
      </c>
      <c r="C16" s="68">
        <v>3</v>
      </c>
      <c r="D16" s="68">
        <v>4</v>
      </c>
      <c r="E16" s="68">
        <v>7</v>
      </c>
      <c r="F16" s="68">
        <v>7</v>
      </c>
      <c r="G16" s="68">
        <v>6</v>
      </c>
      <c r="H16" s="68">
        <v>3</v>
      </c>
      <c r="I16" s="68">
        <v>17</v>
      </c>
      <c r="J16" s="68">
        <v>4</v>
      </c>
      <c r="K16" s="68">
        <v>10</v>
      </c>
      <c r="L16" s="68">
        <v>4</v>
      </c>
      <c r="M16" s="68">
        <v>4</v>
      </c>
      <c r="N16" s="68">
        <v>5</v>
      </c>
      <c r="O16" s="68">
        <v>0</v>
      </c>
      <c r="P16" s="68">
        <v>0</v>
      </c>
      <c r="Q16" s="68">
        <f t="shared" si="0"/>
        <v>47</v>
      </c>
      <c r="R16" s="68">
        <f t="shared" si="1"/>
        <v>27</v>
      </c>
      <c r="S16" s="68">
        <f t="shared" si="2"/>
        <v>74</v>
      </c>
      <c r="T16" s="497" t="s">
        <v>361</v>
      </c>
      <c r="U16" s="657" t="s">
        <v>869</v>
      </c>
    </row>
    <row r="17" spans="1:21" ht="25.5" customHeight="1">
      <c r="A17" s="669"/>
      <c r="B17" s="116" t="s">
        <v>82</v>
      </c>
      <c r="C17" s="68">
        <v>2</v>
      </c>
      <c r="D17" s="68">
        <v>0</v>
      </c>
      <c r="E17" s="68">
        <v>1</v>
      </c>
      <c r="F17" s="68">
        <v>5</v>
      </c>
      <c r="G17" s="68">
        <v>0</v>
      </c>
      <c r="H17" s="68">
        <v>0</v>
      </c>
      <c r="I17" s="68">
        <v>1</v>
      </c>
      <c r="J17" s="68">
        <v>0</v>
      </c>
      <c r="K17" s="68">
        <v>1</v>
      </c>
      <c r="L17" s="68">
        <v>2</v>
      </c>
      <c r="M17" s="68">
        <v>1</v>
      </c>
      <c r="N17" s="68">
        <v>2</v>
      </c>
      <c r="O17" s="68">
        <v>0</v>
      </c>
      <c r="P17" s="68">
        <v>0</v>
      </c>
      <c r="Q17" s="68">
        <f t="shared" si="0"/>
        <v>6</v>
      </c>
      <c r="R17" s="68">
        <f t="shared" si="1"/>
        <v>9</v>
      </c>
      <c r="S17" s="68">
        <f t="shared" si="2"/>
        <v>15</v>
      </c>
      <c r="T17" s="497" t="s">
        <v>362</v>
      </c>
      <c r="U17" s="658"/>
    </row>
    <row r="18" spans="1:21" ht="24" customHeight="1">
      <c r="A18" s="669"/>
      <c r="B18" s="116" t="s">
        <v>825</v>
      </c>
      <c r="C18" s="68">
        <v>2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3</v>
      </c>
      <c r="J18" s="68">
        <v>0</v>
      </c>
      <c r="K18" s="68">
        <v>2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f t="shared" si="0"/>
        <v>7</v>
      </c>
      <c r="R18" s="68">
        <f t="shared" si="1"/>
        <v>0</v>
      </c>
      <c r="S18" s="68">
        <f t="shared" si="2"/>
        <v>7</v>
      </c>
      <c r="T18" s="497" t="s">
        <v>363</v>
      </c>
      <c r="U18" s="659"/>
    </row>
    <row r="19" spans="1:21" ht="24.75" customHeight="1">
      <c r="A19" s="668" t="s">
        <v>83</v>
      </c>
      <c r="B19" s="668"/>
      <c r="C19" s="68">
        <v>0</v>
      </c>
      <c r="D19" s="68">
        <v>0</v>
      </c>
      <c r="E19" s="68">
        <v>0</v>
      </c>
      <c r="F19" s="68">
        <v>0</v>
      </c>
      <c r="G19" s="68">
        <v>13</v>
      </c>
      <c r="H19" s="68">
        <v>1</v>
      </c>
      <c r="I19" s="68">
        <v>6</v>
      </c>
      <c r="J19" s="68">
        <v>0</v>
      </c>
      <c r="K19" s="68">
        <v>2</v>
      </c>
      <c r="L19" s="68">
        <v>0</v>
      </c>
      <c r="M19" s="68">
        <v>1</v>
      </c>
      <c r="N19" s="68">
        <v>1</v>
      </c>
      <c r="O19" s="68">
        <v>0</v>
      </c>
      <c r="P19" s="68">
        <v>0</v>
      </c>
      <c r="Q19" s="68">
        <f t="shared" si="0"/>
        <v>22</v>
      </c>
      <c r="R19" s="68">
        <f t="shared" si="1"/>
        <v>2</v>
      </c>
      <c r="S19" s="68">
        <f t="shared" si="2"/>
        <v>24</v>
      </c>
      <c r="T19" s="655" t="s">
        <v>364</v>
      </c>
      <c r="U19" s="655"/>
    </row>
    <row r="20" spans="1:21" ht="24.75" customHeight="1" thickBot="1">
      <c r="A20" s="670" t="s">
        <v>84</v>
      </c>
      <c r="B20" s="670"/>
      <c r="C20" s="113">
        <v>0</v>
      </c>
      <c r="D20" s="113">
        <v>1</v>
      </c>
      <c r="E20" s="113">
        <v>7</v>
      </c>
      <c r="F20" s="113">
        <v>4</v>
      </c>
      <c r="G20" s="113">
        <v>5</v>
      </c>
      <c r="H20" s="113">
        <v>5</v>
      </c>
      <c r="I20" s="113">
        <v>3</v>
      </c>
      <c r="J20" s="113">
        <v>7</v>
      </c>
      <c r="K20" s="113">
        <v>3</v>
      </c>
      <c r="L20" s="113">
        <v>2</v>
      </c>
      <c r="M20" s="113">
        <v>2</v>
      </c>
      <c r="N20" s="113">
        <v>5</v>
      </c>
      <c r="O20" s="113">
        <v>2</v>
      </c>
      <c r="P20" s="113">
        <v>1</v>
      </c>
      <c r="Q20" s="113">
        <f t="shared" si="0"/>
        <v>22</v>
      </c>
      <c r="R20" s="113">
        <f t="shared" si="1"/>
        <v>25</v>
      </c>
      <c r="S20" s="113">
        <f t="shared" si="2"/>
        <v>47</v>
      </c>
      <c r="T20" s="653" t="s">
        <v>348</v>
      </c>
      <c r="U20" s="653"/>
    </row>
    <row r="21" spans="1:21" ht="24.75" customHeight="1" thickTop="1" thickBot="1">
      <c r="A21" s="667" t="s">
        <v>0</v>
      </c>
      <c r="B21" s="667"/>
      <c r="C21" s="474">
        <f>SUM(C9:C20)</f>
        <v>25</v>
      </c>
      <c r="D21" s="474">
        <f t="shared" ref="D21:S21" si="3">SUM(D9:D20)</f>
        <v>28</v>
      </c>
      <c r="E21" s="474">
        <f t="shared" si="3"/>
        <v>34</v>
      </c>
      <c r="F21" s="474">
        <f t="shared" si="3"/>
        <v>20</v>
      </c>
      <c r="G21" s="474">
        <f t="shared" si="3"/>
        <v>52</v>
      </c>
      <c r="H21" s="474">
        <f t="shared" si="3"/>
        <v>27</v>
      </c>
      <c r="I21" s="474">
        <f t="shared" si="3"/>
        <v>68</v>
      </c>
      <c r="J21" s="474">
        <f t="shared" si="3"/>
        <v>23</v>
      </c>
      <c r="K21" s="474">
        <f t="shared" si="3"/>
        <v>68</v>
      </c>
      <c r="L21" s="474">
        <f t="shared" si="3"/>
        <v>25</v>
      </c>
      <c r="M21" s="474">
        <f t="shared" si="3"/>
        <v>30</v>
      </c>
      <c r="N21" s="474">
        <f t="shared" si="3"/>
        <v>27</v>
      </c>
      <c r="O21" s="474">
        <f t="shared" si="3"/>
        <v>7</v>
      </c>
      <c r="P21" s="474">
        <f t="shared" si="3"/>
        <v>1</v>
      </c>
      <c r="Q21" s="474">
        <f t="shared" si="3"/>
        <v>284</v>
      </c>
      <c r="R21" s="474">
        <f t="shared" si="3"/>
        <v>151</v>
      </c>
      <c r="S21" s="474">
        <f t="shared" si="3"/>
        <v>435</v>
      </c>
      <c r="T21" s="654" t="s">
        <v>316</v>
      </c>
      <c r="U21" s="654"/>
    </row>
    <row r="22" spans="1:21" ht="13.5" hidden="1" thickTop="1"/>
    <row r="23" spans="1:21" ht="24.75" hidden="1">
      <c r="G23" s="14"/>
      <c r="H23" s="14"/>
    </row>
    <row r="24" spans="1:21" hidden="1"/>
    <row r="25" spans="1:21" hidden="1"/>
    <row r="26" spans="1:21" ht="13.5" thickTop="1"/>
  </sheetData>
  <mergeCells count="44">
    <mergeCell ref="K6:L6"/>
    <mergeCell ref="E6:F6"/>
    <mergeCell ref="G6:H6"/>
    <mergeCell ref="I6:J6"/>
    <mergeCell ref="A21:B21"/>
    <mergeCell ref="A12:B12"/>
    <mergeCell ref="A16:A18"/>
    <mergeCell ref="A13:B13"/>
    <mergeCell ref="A15:B15"/>
    <mergeCell ref="A20:B20"/>
    <mergeCell ref="A11:B11"/>
    <mergeCell ref="A9:B9"/>
    <mergeCell ref="A19:B19"/>
    <mergeCell ref="C6:D6"/>
    <mergeCell ref="A10:B10"/>
    <mergeCell ref="A5:B8"/>
    <mergeCell ref="A1:S1"/>
    <mergeCell ref="A4:S4"/>
    <mergeCell ref="Q5:S5"/>
    <mergeCell ref="O5:P5"/>
    <mergeCell ref="G5:H5"/>
    <mergeCell ref="M5:N5"/>
    <mergeCell ref="I5:J5"/>
    <mergeCell ref="A3:U3"/>
    <mergeCell ref="T4:U4"/>
    <mergeCell ref="A2:U2"/>
    <mergeCell ref="K5:L5"/>
    <mergeCell ref="E5:F5"/>
    <mergeCell ref="C5:D5"/>
    <mergeCell ref="M6:N6"/>
    <mergeCell ref="T5:U8"/>
    <mergeCell ref="T20:U20"/>
    <mergeCell ref="T21:U21"/>
    <mergeCell ref="T14:U14"/>
    <mergeCell ref="T11:U11"/>
    <mergeCell ref="T12:U12"/>
    <mergeCell ref="T10:U10"/>
    <mergeCell ref="T13:U13"/>
    <mergeCell ref="T15:U15"/>
    <mergeCell ref="U16:U18"/>
    <mergeCell ref="T19:U19"/>
    <mergeCell ref="T9:U9"/>
    <mergeCell ref="O6:P6"/>
    <mergeCell ref="Q6:S6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8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9.140625" style="16" customWidth="1"/>
    <col min="2" max="2" width="20.42578125" customWidth="1"/>
    <col min="3" max="4" width="16.28515625" customWidth="1"/>
    <col min="5" max="5" width="16.85546875" customWidth="1"/>
    <col min="6" max="6" width="18.85546875" customWidth="1"/>
    <col min="7" max="7" width="20.5703125" customWidth="1"/>
  </cols>
  <sheetData>
    <row r="1" spans="1:9" s="1" customFormat="1" ht="10.5" customHeight="1">
      <c r="A1" s="676"/>
      <c r="B1" s="676"/>
      <c r="C1" s="676"/>
      <c r="D1" s="676"/>
      <c r="E1" s="676"/>
      <c r="F1" s="15"/>
      <c r="G1" s="15"/>
      <c r="H1" s="15"/>
      <c r="I1" s="15"/>
    </row>
    <row r="2" spans="1:9" ht="21" customHeight="1">
      <c r="A2" s="676" t="s">
        <v>829</v>
      </c>
      <c r="B2" s="676"/>
      <c r="C2" s="676"/>
      <c r="D2" s="676"/>
      <c r="E2" s="676"/>
      <c r="F2" s="676"/>
      <c r="G2" s="676"/>
    </row>
    <row r="3" spans="1:9" ht="21" customHeight="1">
      <c r="A3" s="672" t="s">
        <v>835</v>
      </c>
      <c r="B3" s="672"/>
      <c r="C3" s="672"/>
      <c r="D3" s="672"/>
      <c r="E3" s="672"/>
      <c r="F3" s="672"/>
      <c r="G3" s="672"/>
    </row>
    <row r="4" spans="1:9" ht="18" customHeight="1" thickBot="1">
      <c r="A4" s="120" t="s">
        <v>261</v>
      </c>
      <c r="B4" s="120"/>
      <c r="C4" s="120"/>
      <c r="D4" s="120"/>
      <c r="E4" s="120"/>
      <c r="F4" s="15"/>
      <c r="G4" s="289" t="s">
        <v>500</v>
      </c>
    </row>
    <row r="5" spans="1:9" ht="16.5" customHeight="1" thickTop="1">
      <c r="A5" s="645" t="s">
        <v>85</v>
      </c>
      <c r="B5" s="645"/>
      <c r="C5" s="645" t="s">
        <v>86</v>
      </c>
      <c r="D5" s="645"/>
      <c r="E5" s="677" t="s">
        <v>685</v>
      </c>
      <c r="F5" s="686" t="s">
        <v>365</v>
      </c>
      <c r="G5" s="686"/>
    </row>
    <row r="6" spans="1:9" ht="14.25" customHeight="1">
      <c r="A6" s="646"/>
      <c r="B6" s="646"/>
      <c r="C6" s="661" t="s">
        <v>377</v>
      </c>
      <c r="D6" s="661"/>
      <c r="E6" s="678"/>
      <c r="F6" s="687"/>
      <c r="G6" s="687"/>
    </row>
    <row r="7" spans="1:9" ht="15.75" customHeight="1">
      <c r="A7" s="646"/>
      <c r="B7" s="646"/>
      <c r="C7" s="430" t="s">
        <v>9</v>
      </c>
      <c r="D7" s="430" t="s">
        <v>10</v>
      </c>
      <c r="E7" s="678"/>
      <c r="F7" s="687"/>
      <c r="G7" s="687"/>
    </row>
    <row r="8" spans="1:9" ht="12" customHeight="1" thickBot="1">
      <c r="A8" s="117"/>
      <c r="B8" s="117"/>
      <c r="C8" s="431" t="s">
        <v>333</v>
      </c>
      <c r="D8" s="431" t="s">
        <v>334</v>
      </c>
      <c r="E8" s="431" t="s">
        <v>335</v>
      </c>
      <c r="F8" s="317"/>
      <c r="G8" s="317"/>
    </row>
    <row r="9" spans="1:9" ht="19.5" customHeight="1" thickTop="1">
      <c r="A9" s="684" t="s">
        <v>87</v>
      </c>
      <c r="B9" s="684"/>
      <c r="C9" s="48">
        <v>10</v>
      </c>
      <c r="D9" s="48">
        <v>17</v>
      </c>
      <c r="E9" s="48">
        <f>SUM(C9:D9)</f>
        <v>27</v>
      </c>
      <c r="F9" s="674" t="s">
        <v>366</v>
      </c>
      <c r="G9" s="674"/>
    </row>
    <row r="10" spans="1:9" ht="20.100000000000001" customHeight="1">
      <c r="A10" s="679" t="s">
        <v>88</v>
      </c>
      <c r="B10" s="679"/>
      <c r="C10" s="68">
        <v>26</v>
      </c>
      <c r="D10" s="68">
        <v>20</v>
      </c>
      <c r="E10" s="68">
        <f t="shared" ref="E10:E27" si="0">SUM(C10:D10)</f>
        <v>46</v>
      </c>
      <c r="F10" s="682" t="s">
        <v>367</v>
      </c>
      <c r="G10" s="682"/>
    </row>
    <row r="11" spans="1:9" ht="20.100000000000001" customHeight="1">
      <c r="A11" s="680" t="s">
        <v>89</v>
      </c>
      <c r="B11" s="118" t="s">
        <v>90</v>
      </c>
      <c r="C11" s="68">
        <v>29</v>
      </c>
      <c r="D11" s="68">
        <v>18</v>
      </c>
      <c r="E11" s="68">
        <f t="shared" si="0"/>
        <v>47</v>
      </c>
      <c r="F11" s="318" t="s">
        <v>368</v>
      </c>
      <c r="G11" s="673" t="s">
        <v>343</v>
      </c>
    </row>
    <row r="12" spans="1:9" ht="20.100000000000001" customHeight="1">
      <c r="A12" s="680"/>
      <c r="B12" s="118" t="s">
        <v>91</v>
      </c>
      <c r="C12" s="68">
        <v>23</v>
      </c>
      <c r="D12" s="68">
        <v>17</v>
      </c>
      <c r="E12" s="68">
        <f t="shared" si="0"/>
        <v>40</v>
      </c>
      <c r="F12" s="318" t="s">
        <v>369</v>
      </c>
      <c r="G12" s="673"/>
    </row>
    <row r="13" spans="1:9" ht="20.100000000000001" customHeight="1">
      <c r="A13" s="680"/>
      <c r="B13" s="118" t="s">
        <v>92</v>
      </c>
      <c r="C13" s="68">
        <v>28</v>
      </c>
      <c r="D13" s="68">
        <v>15</v>
      </c>
      <c r="E13" s="68">
        <f t="shared" si="0"/>
        <v>43</v>
      </c>
      <c r="F13" s="318" t="s">
        <v>370</v>
      </c>
      <c r="G13" s="673"/>
    </row>
    <row r="14" spans="1:9" ht="20.100000000000001" customHeight="1">
      <c r="A14" s="680"/>
      <c r="B14" s="118" t="s">
        <v>93</v>
      </c>
      <c r="C14" s="68">
        <v>12</v>
      </c>
      <c r="D14" s="68">
        <v>9</v>
      </c>
      <c r="E14" s="68">
        <f t="shared" si="0"/>
        <v>21</v>
      </c>
      <c r="F14" s="318" t="s">
        <v>371</v>
      </c>
      <c r="G14" s="673"/>
    </row>
    <row r="15" spans="1:9" ht="20.100000000000001" customHeight="1">
      <c r="A15" s="680"/>
      <c r="B15" s="118" t="s">
        <v>94</v>
      </c>
      <c r="C15" s="68">
        <v>24</v>
      </c>
      <c r="D15" s="68">
        <v>11</v>
      </c>
      <c r="E15" s="68">
        <f t="shared" si="0"/>
        <v>35</v>
      </c>
      <c r="F15" s="318" t="s">
        <v>372</v>
      </c>
      <c r="G15" s="673"/>
    </row>
    <row r="16" spans="1:9" ht="20.100000000000001" customHeight="1">
      <c r="A16" s="680"/>
      <c r="B16" s="118" t="s">
        <v>95</v>
      </c>
      <c r="C16" s="68">
        <v>32</v>
      </c>
      <c r="D16" s="68">
        <v>8</v>
      </c>
      <c r="E16" s="68">
        <f t="shared" si="0"/>
        <v>40</v>
      </c>
      <c r="F16" s="318" t="s">
        <v>373</v>
      </c>
      <c r="G16" s="673"/>
    </row>
    <row r="17" spans="1:7" ht="20.100000000000001" customHeight="1">
      <c r="A17" s="680"/>
      <c r="B17" s="99" t="s">
        <v>96</v>
      </c>
      <c r="C17" s="374">
        <f>SUM(C11:C16)</f>
        <v>148</v>
      </c>
      <c r="D17" s="374">
        <f>SUM(D11:D16)</f>
        <v>78</v>
      </c>
      <c r="E17" s="68">
        <f t="shared" si="0"/>
        <v>226</v>
      </c>
      <c r="F17" s="319" t="s">
        <v>374</v>
      </c>
      <c r="G17" s="673"/>
    </row>
    <row r="18" spans="1:7" ht="20.100000000000001" customHeight="1">
      <c r="A18" s="680" t="s">
        <v>97</v>
      </c>
      <c r="B18" s="118" t="s">
        <v>90</v>
      </c>
      <c r="C18" s="68">
        <v>31</v>
      </c>
      <c r="D18" s="68">
        <v>9</v>
      </c>
      <c r="E18" s="68">
        <f t="shared" si="0"/>
        <v>40</v>
      </c>
      <c r="F18" s="318" t="s">
        <v>368</v>
      </c>
      <c r="G18" s="673" t="s">
        <v>344</v>
      </c>
    </row>
    <row r="19" spans="1:7" ht="20.100000000000001" customHeight="1">
      <c r="A19" s="680"/>
      <c r="B19" s="118" t="s">
        <v>91</v>
      </c>
      <c r="C19" s="68">
        <v>25</v>
      </c>
      <c r="D19" s="68">
        <v>7</v>
      </c>
      <c r="E19" s="68">
        <f t="shared" si="0"/>
        <v>32</v>
      </c>
      <c r="F19" s="318" t="s">
        <v>369</v>
      </c>
      <c r="G19" s="673"/>
    </row>
    <row r="20" spans="1:7" ht="20.100000000000001" customHeight="1">
      <c r="A20" s="680"/>
      <c r="B20" s="118" t="s">
        <v>92</v>
      </c>
      <c r="C20" s="68">
        <v>11</v>
      </c>
      <c r="D20" s="68">
        <v>6</v>
      </c>
      <c r="E20" s="68">
        <f t="shared" si="0"/>
        <v>17</v>
      </c>
      <c r="F20" s="318" t="s">
        <v>370</v>
      </c>
      <c r="G20" s="673"/>
    </row>
    <row r="21" spans="1:7" ht="20.100000000000001" customHeight="1">
      <c r="A21" s="680"/>
      <c r="B21" s="99" t="s">
        <v>98</v>
      </c>
      <c r="C21" s="374">
        <f>SUM(C18:C20)</f>
        <v>67</v>
      </c>
      <c r="D21" s="374">
        <f>SUM(D18:D20)</f>
        <v>22</v>
      </c>
      <c r="E21" s="68">
        <f t="shared" si="0"/>
        <v>89</v>
      </c>
      <c r="F21" s="319" t="s">
        <v>375</v>
      </c>
      <c r="G21" s="673"/>
    </row>
    <row r="22" spans="1:7" ht="20.100000000000001" customHeight="1">
      <c r="A22" s="680" t="s">
        <v>99</v>
      </c>
      <c r="B22" s="118" t="s">
        <v>93</v>
      </c>
      <c r="C22" s="68">
        <v>11</v>
      </c>
      <c r="D22" s="68">
        <v>6</v>
      </c>
      <c r="E22" s="68">
        <f t="shared" si="0"/>
        <v>17</v>
      </c>
      <c r="F22" s="318" t="s">
        <v>371</v>
      </c>
      <c r="G22" s="673" t="s">
        <v>345</v>
      </c>
    </row>
    <row r="23" spans="1:7" ht="20.100000000000001" customHeight="1">
      <c r="A23" s="680"/>
      <c r="B23" s="118" t="s">
        <v>94</v>
      </c>
      <c r="C23" s="68">
        <v>10</v>
      </c>
      <c r="D23" s="68">
        <v>7</v>
      </c>
      <c r="E23" s="68">
        <f t="shared" si="0"/>
        <v>17</v>
      </c>
      <c r="F23" s="318" t="s">
        <v>372</v>
      </c>
      <c r="G23" s="673"/>
    </row>
    <row r="24" spans="1:7" ht="20.100000000000001" customHeight="1">
      <c r="A24" s="680"/>
      <c r="B24" s="118" t="s">
        <v>95</v>
      </c>
      <c r="C24" s="68">
        <v>4</v>
      </c>
      <c r="D24" s="68">
        <v>0</v>
      </c>
      <c r="E24" s="68">
        <f t="shared" si="0"/>
        <v>4</v>
      </c>
      <c r="F24" s="318" t="s">
        <v>373</v>
      </c>
      <c r="G24" s="673"/>
    </row>
    <row r="25" spans="1:7" ht="20.100000000000001" customHeight="1">
      <c r="A25" s="680"/>
      <c r="B25" s="99" t="s">
        <v>100</v>
      </c>
      <c r="C25" s="374">
        <f>SUM(C22:C24)</f>
        <v>25</v>
      </c>
      <c r="D25" s="374">
        <f>SUM(D22:D24)</f>
        <v>13</v>
      </c>
      <c r="E25" s="68">
        <f t="shared" si="0"/>
        <v>38</v>
      </c>
      <c r="F25" s="319" t="s">
        <v>376</v>
      </c>
      <c r="G25" s="673"/>
    </row>
    <row r="26" spans="1:7" ht="20.100000000000001" customHeight="1" thickBot="1">
      <c r="A26" s="681" t="s">
        <v>84</v>
      </c>
      <c r="B26" s="681"/>
      <c r="C26" s="106">
        <v>8</v>
      </c>
      <c r="D26" s="106">
        <v>1</v>
      </c>
      <c r="E26" s="106">
        <f t="shared" si="0"/>
        <v>9</v>
      </c>
      <c r="F26" s="675" t="s">
        <v>348</v>
      </c>
      <c r="G26" s="675"/>
    </row>
    <row r="27" spans="1:7" ht="20.100000000000001" customHeight="1" thickTop="1" thickBot="1">
      <c r="A27" s="683" t="s">
        <v>8</v>
      </c>
      <c r="B27" s="683"/>
      <c r="C27" s="103">
        <f>SUM(C25,C21,C17,C9,C10,C26)</f>
        <v>284</v>
      </c>
      <c r="D27" s="103">
        <f>SUM(D25,D21,D17,D9,D10,D26)</f>
        <v>151</v>
      </c>
      <c r="E27" s="103">
        <f t="shared" si="0"/>
        <v>435</v>
      </c>
      <c r="F27" s="685" t="s">
        <v>510</v>
      </c>
      <c r="G27" s="685"/>
    </row>
    <row r="28" spans="1:7" ht="13.5" thickTop="1">
      <c r="A28" s="432"/>
    </row>
  </sheetData>
  <mergeCells count="22">
    <mergeCell ref="A27:B27"/>
    <mergeCell ref="A5:B7"/>
    <mergeCell ref="C5:D5"/>
    <mergeCell ref="A9:B9"/>
    <mergeCell ref="F27:G27"/>
    <mergeCell ref="F5:G7"/>
    <mergeCell ref="A3:G3"/>
    <mergeCell ref="G22:G25"/>
    <mergeCell ref="F9:G9"/>
    <mergeCell ref="F26:G26"/>
    <mergeCell ref="A1:E1"/>
    <mergeCell ref="E5:E7"/>
    <mergeCell ref="A10:B10"/>
    <mergeCell ref="A22:A25"/>
    <mergeCell ref="A18:A21"/>
    <mergeCell ref="A26:B26"/>
    <mergeCell ref="A11:A17"/>
    <mergeCell ref="A2:G2"/>
    <mergeCell ref="C6:D6"/>
    <mergeCell ref="F10:G10"/>
    <mergeCell ref="G18:G21"/>
    <mergeCell ref="G11:G17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27"/>
  <sheetViews>
    <sheetView rightToLeft="1" view="pageBreakPreview" zoomScale="75" zoomScaleNormal="50" zoomScaleSheetLayoutView="75" workbookViewId="0">
      <selection activeCell="N26" sqref="N26"/>
    </sheetView>
  </sheetViews>
  <sheetFormatPr defaultRowHeight="12.75"/>
  <cols>
    <col min="1" max="1" width="11.140625" customWidth="1"/>
    <col min="2" max="4" width="7.42578125" customWidth="1"/>
    <col min="5" max="5" width="7" customWidth="1"/>
    <col min="6" max="6" width="6.85546875" customWidth="1"/>
    <col min="7" max="7" width="6.140625" customWidth="1"/>
    <col min="8" max="8" width="6.85546875" customWidth="1"/>
    <col min="9" max="9" width="7" customWidth="1"/>
    <col min="10" max="11" width="6.42578125" customWidth="1"/>
    <col min="12" max="12" width="6.7109375" customWidth="1"/>
    <col min="13" max="13" width="6.28515625" customWidth="1"/>
    <col min="14" max="14" width="7.28515625" customWidth="1"/>
    <col min="15" max="17" width="7.42578125" customWidth="1"/>
    <col min="18" max="18" width="8.5703125" customWidth="1"/>
    <col min="19" max="19" width="16.140625" bestFit="1" customWidth="1"/>
  </cols>
  <sheetData>
    <row r="1" spans="1:20" s="1" customFormat="1" ht="24.95" customHeight="1">
      <c r="A1" s="688" t="s">
        <v>830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3"/>
    </row>
    <row r="2" spans="1:20" s="1" customFormat="1" ht="24.95" customHeight="1">
      <c r="A2" s="693" t="s">
        <v>836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3"/>
    </row>
    <row r="3" spans="1:20" s="1" customFormat="1" ht="24.95" customHeight="1" thickBot="1">
      <c r="A3" s="121" t="s">
        <v>262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694" t="s">
        <v>379</v>
      </c>
      <c r="S3" s="694"/>
      <c r="T3" s="3"/>
    </row>
    <row r="4" spans="1:20" ht="20.100000000000001" customHeight="1" thickTop="1">
      <c r="A4" s="645" t="s">
        <v>1</v>
      </c>
      <c r="B4" s="642" t="s">
        <v>857</v>
      </c>
      <c r="C4" s="642"/>
      <c r="D4" s="664" t="s">
        <v>855</v>
      </c>
      <c r="E4" s="664"/>
      <c r="F4" s="664" t="s">
        <v>856</v>
      </c>
      <c r="G4" s="664"/>
      <c r="H4" s="664" t="s">
        <v>861</v>
      </c>
      <c r="I4" s="664"/>
      <c r="J4" s="664" t="s">
        <v>862</v>
      </c>
      <c r="K4" s="664"/>
      <c r="L4" s="664" t="s">
        <v>863</v>
      </c>
      <c r="M4" s="664"/>
      <c r="N4" s="664" t="s">
        <v>859</v>
      </c>
      <c r="O4" s="664"/>
      <c r="P4" s="645" t="s">
        <v>0</v>
      </c>
      <c r="Q4" s="645"/>
      <c r="R4" s="645"/>
      <c r="S4" s="689" t="s">
        <v>300</v>
      </c>
    </row>
    <row r="5" spans="1:20" ht="20.100000000000001" customHeight="1">
      <c r="A5" s="646"/>
      <c r="B5" s="646" t="s">
        <v>858</v>
      </c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92" t="s">
        <v>316</v>
      </c>
      <c r="Q5" s="692"/>
      <c r="R5" s="692"/>
      <c r="S5" s="690"/>
    </row>
    <row r="6" spans="1:20" ht="20.100000000000001" customHeight="1">
      <c r="A6" s="646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59" t="s">
        <v>9</v>
      </c>
      <c r="Q6" s="59" t="s">
        <v>10</v>
      </c>
      <c r="R6" s="107" t="s">
        <v>11</v>
      </c>
      <c r="S6" s="690"/>
    </row>
    <row r="7" spans="1:20" ht="20.100000000000001" customHeight="1" thickBot="1">
      <c r="A7" s="107"/>
      <c r="B7" s="320" t="s">
        <v>333</v>
      </c>
      <c r="C7" s="320" t="s">
        <v>334</v>
      </c>
      <c r="D7" s="320" t="s">
        <v>333</v>
      </c>
      <c r="E7" s="320" t="s">
        <v>334</v>
      </c>
      <c r="F7" s="320" t="s">
        <v>333</v>
      </c>
      <c r="G7" s="320" t="s">
        <v>334</v>
      </c>
      <c r="H7" s="320" t="s">
        <v>333</v>
      </c>
      <c r="I7" s="320" t="s">
        <v>334</v>
      </c>
      <c r="J7" s="320" t="s">
        <v>333</v>
      </c>
      <c r="K7" s="320" t="s">
        <v>334</v>
      </c>
      <c r="L7" s="320" t="s">
        <v>333</v>
      </c>
      <c r="M7" s="320" t="s">
        <v>334</v>
      </c>
      <c r="N7" s="320" t="s">
        <v>333</v>
      </c>
      <c r="O7" s="320" t="s">
        <v>334</v>
      </c>
      <c r="P7" s="320" t="s">
        <v>333</v>
      </c>
      <c r="Q7" s="320" t="s">
        <v>334</v>
      </c>
      <c r="R7" s="320" t="s">
        <v>378</v>
      </c>
      <c r="S7" s="691"/>
    </row>
    <row r="8" spans="1:20" ht="20.100000000000001" customHeight="1" thickTop="1">
      <c r="A8" s="123" t="s">
        <v>12</v>
      </c>
      <c r="B8" s="104">
        <v>0</v>
      </c>
      <c r="C8" s="104">
        <v>6</v>
      </c>
      <c r="D8" s="104">
        <v>0</v>
      </c>
      <c r="E8" s="104">
        <v>4</v>
      </c>
      <c r="F8" s="104">
        <v>5</v>
      </c>
      <c r="G8" s="104">
        <v>4</v>
      </c>
      <c r="H8" s="104">
        <v>8</v>
      </c>
      <c r="I8" s="104">
        <v>2</v>
      </c>
      <c r="J8" s="104">
        <v>7</v>
      </c>
      <c r="K8" s="104">
        <v>2</v>
      </c>
      <c r="L8" s="104">
        <v>3</v>
      </c>
      <c r="M8" s="104">
        <v>0</v>
      </c>
      <c r="N8" s="104">
        <v>0</v>
      </c>
      <c r="O8" s="104">
        <v>0</v>
      </c>
      <c r="P8" s="104">
        <f t="shared" ref="P8" si="0">SUM(N8,L8,J8,H8,F8,D8,B8)</f>
        <v>23</v>
      </c>
      <c r="Q8" s="104">
        <f t="shared" ref="Q8" si="1">SUM(O8,M8,K8,I8,G8,E8,C8)</f>
        <v>18</v>
      </c>
      <c r="R8" s="104">
        <f t="shared" ref="R8" si="2">SUM(P8:Q8)</f>
        <v>41</v>
      </c>
      <c r="S8" s="257" t="s">
        <v>301</v>
      </c>
    </row>
    <row r="9" spans="1:20" ht="20.100000000000001" customHeight="1">
      <c r="A9" s="118" t="s">
        <v>39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f t="shared" ref="P9:P21" si="3">SUM(N9,L9,J9,H9,F9,D9,B9)</f>
        <v>0</v>
      </c>
      <c r="Q9" s="68">
        <f t="shared" ref="Q9:Q21" si="4">SUM(O9,M9,K9,I9,G9,E9,C9)</f>
        <v>0</v>
      </c>
      <c r="R9" s="68">
        <f t="shared" ref="R9:R21" si="5">SUM(P9:Q9)</f>
        <v>0</v>
      </c>
      <c r="S9" s="262" t="s">
        <v>302</v>
      </c>
    </row>
    <row r="10" spans="1:20" ht="20.100000000000001" customHeight="1">
      <c r="A10" s="118" t="s">
        <v>29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2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f t="shared" si="3"/>
        <v>2</v>
      </c>
      <c r="Q10" s="68">
        <f t="shared" si="4"/>
        <v>0</v>
      </c>
      <c r="R10" s="68">
        <f t="shared" si="5"/>
        <v>2</v>
      </c>
      <c r="S10" s="262" t="s">
        <v>303</v>
      </c>
    </row>
    <row r="11" spans="1:20" ht="20.100000000000001" customHeight="1">
      <c r="A11" s="118" t="s">
        <v>40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f t="shared" si="3"/>
        <v>0</v>
      </c>
      <c r="Q11" s="68">
        <f t="shared" si="4"/>
        <v>0</v>
      </c>
      <c r="R11" s="68">
        <f t="shared" si="5"/>
        <v>0</v>
      </c>
      <c r="S11" s="262" t="s">
        <v>304</v>
      </c>
    </row>
    <row r="12" spans="1:20" ht="20.100000000000001" customHeight="1">
      <c r="A12" s="118" t="s">
        <v>30</v>
      </c>
      <c r="B12" s="68">
        <v>2</v>
      </c>
      <c r="C12" s="68">
        <v>1</v>
      </c>
      <c r="D12" s="68">
        <v>9</v>
      </c>
      <c r="E12" s="68">
        <v>5</v>
      </c>
      <c r="F12" s="68">
        <v>7</v>
      </c>
      <c r="G12" s="68">
        <v>4</v>
      </c>
      <c r="H12" s="68">
        <v>7</v>
      </c>
      <c r="I12" s="68">
        <v>3</v>
      </c>
      <c r="J12" s="68">
        <v>6</v>
      </c>
      <c r="K12" s="68">
        <v>3</v>
      </c>
      <c r="L12" s="68">
        <v>0</v>
      </c>
      <c r="M12" s="68">
        <v>0</v>
      </c>
      <c r="N12" s="68">
        <v>0</v>
      </c>
      <c r="O12" s="68">
        <v>0</v>
      </c>
      <c r="P12" s="68">
        <f t="shared" si="3"/>
        <v>31</v>
      </c>
      <c r="Q12" s="68">
        <f t="shared" si="4"/>
        <v>16</v>
      </c>
      <c r="R12" s="68">
        <f t="shared" si="5"/>
        <v>47</v>
      </c>
      <c r="S12" s="262" t="s">
        <v>305</v>
      </c>
    </row>
    <row r="13" spans="1:20" ht="20.100000000000001" customHeight="1">
      <c r="A13" s="118" t="s">
        <v>31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f t="shared" si="3"/>
        <v>0</v>
      </c>
      <c r="Q13" s="68">
        <f t="shared" si="4"/>
        <v>0</v>
      </c>
      <c r="R13" s="68">
        <f t="shared" si="5"/>
        <v>0</v>
      </c>
      <c r="S13" s="262" t="s">
        <v>307</v>
      </c>
    </row>
    <row r="14" spans="1:20" ht="20.100000000000001" customHeight="1">
      <c r="A14" s="118" t="s">
        <v>32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f t="shared" si="3"/>
        <v>0</v>
      </c>
      <c r="Q14" s="68">
        <f t="shared" si="4"/>
        <v>0</v>
      </c>
      <c r="R14" s="68">
        <f t="shared" si="5"/>
        <v>0</v>
      </c>
      <c r="S14" s="262" t="s">
        <v>308</v>
      </c>
    </row>
    <row r="15" spans="1:20" ht="20.100000000000001" customHeight="1">
      <c r="A15" s="118" t="s">
        <v>33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f t="shared" si="3"/>
        <v>0</v>
      </c>
      <c r="Q15" s="68">
        <f t="shared" si="4"/>
        <v>0</v>
      </c>
      <c r="R15" s="68">
        <f t="shared" si="5"/>
        <v>0</v>
      </c>
      <c r="S15" s="262" t="s">
        <v>309</v>
      </c>
    </row>
    <row r="16" spans="1:20" ht="20.100000000000001" customHeight="1">
      <c r="A16" s="100" t="s">
        <v>21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1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f t="shared" si="3"/>
        <v>0</v>
      </c>
      <c r="Q16" s="68">
        <f t="shared" si="4"/>
        <v>1</v>
      </c>
      <c r="R16" s="68">
        <f t="shared" si="5"/>
        <v>1</v>
      </c>
      <c r="S16" s="262" t="s">
        <v>310</v>
      </c>
    </row>
    <row r="17" spans="1:19" ht="20.100000000000001" customHeight="1">
      <c r="A17" s="100" t="s">
        <v>101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f t="shared" si="3"/>
        <v>0</v>
      </c>
      <c r="Q17" s="68">
        <f t="shared" si="4"/>
        <v>0</v>
      </c>
      <c r="R17" s="68">
        <f t="shared" si="5"/>
        <v>0</v>
      </c>
      <c r="S17" s="262" t="s">
        <v>311</v>
      </c>
    </row>
    <row r="18" spans="1:19" ht="20.100000000000001" customHeight="1">
      <c r="A18" s="118" t="s">
        <v>34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f t="shared" si="3"/>
        <v>0</v>
      </c>
      <c r="Q18" s="68">
        <f t="shared" si="4"/>
        <v>0</v>
      </c>
      <c r="R18" s="68">
        <f t="shared" si="5"/>
        <v>0</v>
      </c>
      <c r="S18" s="262" t="s">
        <v>312</v>
      </c>
    </row>
    <row r="19" spans="1:19" ht="20.100000000000001" customHeight="1">
      <c r="A19" s="118" t="s">
        <v>35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f t="shared" si="3"/>
        <v>0</v>
      </c>
      <c r="Q19" s="68">
        <f t="shared" si="4"/>
        <v>0</v>
      </c>
      <c r="R19" s="68">
        <f t="shared" si="5"/>
        <v>0</v>
      </c>
      <c r="S19" s="262" t="s">
        <v>313</v>
      </c>
    </row>
    <row r="20" spans="1:19" ht="20.100000000000001" customHeight="1">
      <c r="A20" s="118" t="s">
        <v>25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f t="shared" si="3"/>
        <v>0</v>
      </c>
      <c r="Q20" s="68">
        <f t="shared" si="4"/>
        <v>0</v>
      </c>
      <c r="R20" s="68">
        <f t="shared" si="5"/>
        <v>0</v>
      </c>
      <c r="S20" s="261" t="s">
        <v>314</v>
      </c>
    </row>
    <row r="21" spans="1:19" ht="20.100000000000001" customHeight="1" thickBot="1">
      <c r="A21" s="124" t="s">
        <v>37</v>
      </c>
      <c r="B21" s="106">
        <v>0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2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f t="shared" si="3"/>
        <v>2</v>
      </c>
      <c r="Q21" s="106">
        <f t="shared" si="4"/>
        <v>0</v>
      </c>
      <c r="R21" s="106">
        <f t="shared" si="5"/>
        <v>2</v>
      </c>
      <c r="S21" s="259" t="s">
        <v>315</v>
      </c>
    </row>
    <row r="22" spans="1:19" ht="20.100000000000001" customHeight="1" thickTop="1" thickBot="1">
      <c r="A22" s="122" t="s">
        <v>0</v>
      </c>
      <c r="B22" s="103">
        <f>SUM(B8:B21)</f>
        <v>2</v>
      </c>
      <c r="C22" s="103">
        <f t="shared" ref="C22:R22" si="6">SUM(C8:C21)</f>
        <v>7</v>
      </c>
      <c r="D22" s="103">
        <f t="shared" si="6"/>
        <v>9</v>
      </c>
      <c r="E22" s="103">
        <f t="shared" si="6"/>
        <v>9</v>
      </c>
      <c r="F22" s="103">
        <f t="shared" si="6"/>
        <v>12</v>
      </c>
      <c r="G22" s="103">
        <f t="shared" si="6"/>
        <v>9</v>
      </c>
      <c r="H22" s="103">
        <f t="shared" si="6"/>
        <v>17</v>
      </c>
      <c r="I22" s="103">
        <f t="shared" si="6"/>
        <v>5</v>
      </c>
      <c r="J22" s="103">
        <f t="shared" si="6"/>
        <v>15</v>
      </c>
      <c r="K22" s="103">
        <f t="shared" si="6"/>
        <v>5</v>
      </c>
      <c r="L22" s="103">
        <f t="shared" si="6"/>
        <v>3</v>
      </c>
      <c r="M22" s="103">
        <f t="shared" si="6"/>
        <v>0</v>
      </c>
      <c r="N22" s="103">
        <f t="shared" si="6"/>
        <v>0</v>
      </c>
      <c r="O22" s="103">
        <f t="shared" si="6"/>
        <v>0</v>
      </c>
      <c r="P22" s="103">
        <f t="shared" si="6"/>
        <v>58</v>
      </c>
      <c r="Q22" s="103">
        <f t="shared" si="6"/>
        <v>35</v>
      </c>
      <c r="R22" s="103">
        <f t="shared" si="6"/>
        <v>93</v>
      </c>
      <c r="S22" s="260" t="s">
        <v>316</v>
      </c>
    </row>
    <row r="23" spans="1:19" ht="13.5" thickTop="1"/>
    <row r="25" spans="1:19" ht="12" customHeight="1"/>
    <row r="26" spans="1:19" hidden="1"/>
    <row r="27" spans="1:19" hidden="1"/>
  </sheetData>
  <mergeCells count="21">
    <mergeCell ref="F5:G5"/>
    <mergeCell ref="H5:I5"/>
    <mergeCell ref="J5:K5"/>
    <mergeCell ref="L5:M5"/>
    <mergeCell ref="N5:O5"/>
    <mergeCell ref="B4:C4"/>
    <mergeCell ref="D4:E4"/>
    <mergeCell ref="F4:G4"/>
    <mergeCell ref="A4:A6"/>
    <mergeCell ref="A1:S1"/>
    <mergeCell ref="H4:I4"/>
    <mergeCell ref="S4:S7"/>
    <mergeCell ref="P5:R5"/>
    <mergeCell ref="J4:K4"/>
    <mergeCell ref="L4:M4"/>
    <mergeCell ref="N4:O4"/>
    <mergeCell ref="P4:R4"/>
    <mergeCell ref="A2:S2"/>
    <mergeCell ref="R3:S3"/>
    <mergeCell ref="B5:C5"/>
    <mergeCell ref="D5:E5"/>
  </mergeCells>
  <phoneticPr fontId="0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C23"/>
  <sheetViews>
    <sheetView rightToLeft="1" view="pageBreakPreview" zoomScale="75" zoomScaleNormal="75" zoomScaleSheetLayoutView="75" workbookViewId="0">
      <selection activeCell="N26" sqref="N26"/>
    </sheetView>
  </sheetViews>
  <sheetFormatPr defaultRowHeight="12.75"/>
  <cols>
    <col min="1" max="1" width="11.140625" customWidth="1"/>
    <col min="2" max="2" width="5" customWidth="1"/>
    <col min="3" max="3" width="5.7109375" customWidth="1"/>
    <col min="4" max="5" width="5.140625" customWidth="1"/>
    <col min="6" max="6" width="5" customWidth="1"/>
    <col min="7" max="7" width="6.42578125" customWidth="1"/>
    <col min="8" max="8" width="5.7109375" customWidth="1"/>
    <col min="9" max="9" width="5.28515625" customWidth="1"/>
    <col min="10" max="10" width="5.7109375" customWidth="1"/>
    <col min="11" max="11" width="5.28515625" customWidth="1"/>
    <col min="12" max="12" width="4.5703125" customWidth="1"/>
    <col min="13" max="13" width="4.28515625" customWidth="1"/>
    <col min="14" max="14" width="5" customWidth="1"/>
    <col min="15" max="15" width="4.5703125" customWidth="1"/>
    <col min="16" max="16" width="4.7109375" customWidth="1"/>
    <col min="17" max="17" width="5.28515625" customWidth="1"/>
    <col min="18" max="19" width="5.7109375" customWidth="1"/>
    <col min="20" max="20" width="5.85546875" customWidth="1"/>
    <col min="21" max="21" width="7.140625" customWidth="1"/>
    <col min="22" max="22" width="5.5703125" customWidth="1"/>
    <col min="23" max="23" width="5.85546875" customWidth="1"/>
    <col min="24" max="24" width="5.28515625" customWidth="1"/>
    <col min="25" max="25" width="4.28515625" customWidth="1"/>
    <col min="26" max="27" width="5.140625" customWidth="1"/>
    <col min="28" max="28" width="5.42578125" customWidth="1"/>
    <col min="29" max="29" width="15.5703125" customWidth="1"/>
  </cols>
  <sheetData>
    <row r="1" spans="1:29" s="1" customFormat="1" ht="23.25" customHeight="1">
      <c r="A1" s="676" t="s">
        <v>837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</row>
    <row r="2" spans="1:29" ht="30" customHeight="1">
      <c r="A2" s="698" t="s">
        <v>838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8"/>
      <c r="Z2" s="698"/>
      <c r="AA2" s="698"/>
      <c r="AB2" s="698"/>
      <c r="AC2" s="698"/>
    </row>
    <row r="3" spans="1:29" ht="30" customHeight="1" thickBot="1">
      <c r="A3" s="699" t="s">
        <v>263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272" t="s">
        <v>391</v>
      </c>
    </row>
    <row r="4" spans="1:29" ht="40.5" customHeight="1" thickTop="1">
      <c r="A4" s="645" t="s">
        <v>1</v>
      </c>
      <c r="B4" s="697" t="s">
        <v>102</v>
      </c>
      <c r="C4" s="697"/>
      <c r="D4" s="695" t="s">
        <v>103</v>
      </c>
      <c r="E4" s="695"/>
      <c r="F4" s="695" t="s">
        <v>104</v>
      </c>
      <c r="G4" s="695"/>
      <c r="H4" s="696" t="s">
        <v>105</v>
      </c>
      <c r="I4" s="696"/>
      <c r="J4" s="697" t="s">
        <v>106</v>
      </c>
      <c r="K4" s="697"/>
      <c r="L4" s="697" t="s">
        <v>107</v>
      </c>
      <c r="M4" s="697"/>
      <c r="N4" s="695" t="s">
        <v>108</v>
      </c>
      <c r="O4" s="695"/>
      <c r="P4" s="697" t="s">
        <v>109</v>
      </c>
      <c r="Q4" s="697"/>
      <c r="R4" s="695" t="s">
        <v>110</v>
      </c>
      <c r="S4" s="695"/>
      <c r="T4" s="697" t="s">
        <v>111</v>
      </c>
      <c r="U4" s="697"/>
      <c r="V4" s="697" t="s">
        <v>112</v>
      </c>
      <c r="W4" s="697"/>
      <c r="X4" s="697" t="s">
        <v>113</v>
      </c>
      <c r="Y4" s="697"/>
      <c r="Z4" s="697" t="s">
        <v>511</v>
      </c>
      <c r="AA4" s="697"/>
      <c r="AB4" s="697"/>
      <c r="AC4" s="689" t="s">
        <v>300</v>
      </c>
    </row>
    <row r="5" spans="1:29" ht="90" customHeight="1">
      <c r="A5" s="646"/>
      <c r="B5" s="636" t="s">
        <v>380</v>
      </c>
      <c r="C5" s="636"/>
      <c r="D5" s="636" t="s">
        <v>381</v>
      </c>
      <c r="E5" s="636"/>
      <c r="F5" s="580" t="s">
        <v>382</v>
      </c>
      <c r="G5" s="580"/>
      <c r="H5" s="636" t="s">
        <v>383</v>
      </c>
      <c r="I5" s="636"/>
      <c r="J5" s="636" t="s">
        <v>823</v>
      </c>
      <c r="K5" s="636"/>
      <c r="L5" s="636" t="s">
        <v>385</v>
      </c>
      <c r="M5" s="636"/>
      <c r="N5" s="636" t="s">
        <v>386</v>
      </c>
      <c r="O5" s="636"/>
      <c r="P5" s="636" t="s">
        <v>387</v>
      </c>
      <c r="Q5" s="636"/>
      <c r="R5" s="636" t="s">
        <v>388</v>
      </c>
      <c r="S5" s="636"/>
      <c r="T5" s="636" t="s">
        <v>389</v>
      </c>
      <c r="U5" s="636"/>
      <c r="V5" s="636" t="s">
        <v>390</v>
      </c>
      <c r="W5" s="636"/>
      <c r="X5" s="636" t="s">
        <v>348</v>
      </c>
      <c r="Y5" s="636"/>
      <c r="Z5" s="636" t="s">
        <v>510</v>
      </c>
      <c r="AA5" s="636"/>
      <c r="AB5" s="636"/>
      <c r="AC5" s="690"/>
    </row>
    <row r="6" spans="1:29" ht="20.100000000000001" customHeight="1">
      <c r="A6" s="646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93" t="s">
        <v>9</v>
      </c>
      <c r="Q6" s="93" t="s">
        <v>10</v>
      </c>
      <c r="R6" s="93" t="s">
        <v>9</v>
      </c>
      <c r="S6" s="93" t="s">
        <v>10</v>
      </c>
      <c r="T6" s="93" t="s">
        <v>9</v>
      </c>
      <c r="U6" s="93" t="s">
        <v>10</v>
      </c>
      <c r="V6" s="93" t="s">
        <v>9</v>
      </c>
      <c r="W6" s="93" t="s">
        <v>10</v>
      </c>
      <c r="X6" s="93" t="s">
        <v>9</v>
      </c>
      <c r="Y6" s="93" t="s">
        <v>10</v>
      </c>
      <c r="Z6" s="93" t="s">
        <v>9</v>
      </c>
      <c r="AA6" s="93" t="s">
        <v>10</v>
      </c>
      <c r="AB6" s="348" t="s">
        <v>11</v>
      </c>
      <c r="AC6" s="690"/>
    </row>
    <row r="7" spans="1:29" ht="20.100000000000001" customHeight="1" thickBot="1">
      <c r="A7" s="107"/>
      <c r="B7" s="321" t="s">
        <v>333</v>
      </c>
      <c r="C7" s="321" t="s">
        <v>334</v>
      </c>
      <c r="D7" s="321" t="s">
        <v>333</v>
      </c>
      <c r="E7" s="321" t="s">
        <v>334</v>
      </c>
      <c r="F7" s="321" t="s">
        <v>333</v>
      </c>
      <c r="G7" s="321" t="s">
        <v>334</v>
      </c>
      <c r="H7" s="321" t="s">
        <v>333</v>
      </c>
      <c r="I7" s="321" t="s">
        <v>334</v>
      </c>
      <c r="J7" s="321" t="s">
        <v>333</v>
      </c>
      <c r="K7" s="321" t="s">
        <v>334</v>
      </c>
      <c r="L7" s="321" t="s">
        <v>333</v>
      </c>
      <c r="M7" s="321" t="s">
        <v>334</v>
      </c>
      <c r="N7" s="321" t="s">
        <v>333</v>
      </c>
      <c r="O7" s="321" t="s">
        <v>334</v>
      </c>
      <c r="P7" s="321" t="s">
        <v>333</v>
      </c>
      <c r="Q7" s="321" t="s">
        <v>334</v>
      </c>
      <c r="R7" s="321" t="s">
        <v>333</v>
      </c>
      <c r="S7" s="321" t="s">
        <v>334</v>
      </c>
      <c r="T7" s="321" t="s">
        <v>333</v>
      </c>
      <c r="U7" s="321" t="s">
        <v>334</v>
      </c>
      <c r="V7" s="321" t="s">
        <v>333</v>
      </c>
      <c r="W7" s="321" t="s">
        <v>334</v>
      </c>
      <c r="X7" s="321" t="s">
        <v>333</v>
      </c>
      <c r="Y7" s="321" t="s">
        <v>334</v>
      </c>
      <c r="Z7" s="321" t="s">
        <v>333</v>
      </c>
      <c r="AA7" s="321" t="s">
        <v>334</v>
      </c>
      <c r="AB7" s="107" t="s">
        <v>335</v>
      </c>
      <c r="AC7" s="691"/>
    </row>
    <row r="8" spans="1:29" ht="20.100000000000001" customHeight="1" thickTop="1">
      <c r="A8" s="123" t="s">
        <v>12</v>
      </c>
      <c r="B8" s="126">
        <v>0</v>
      </c>
      <c r="C8" s="126">
        <v>0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26">
        <v>0</v>
      </c>
      <c r="W8" s="126">
        <v>0</v>
      </c>
      <c r="X8" s="126">
        <v>0</v>
      </c>
      <c r="Y8" s="126">
        <v>0</v>
      </c>
      <c r="Z8" s="127">
        <f>SUM(X8,V8,T8,R8,P8,N8,L8,J8,H8,F8,D8,B8)</f>
        <v>0</v>
      </c>
      <c r="AA8" s="127">
        <f>SUM(Y8,W8,U8,S8,Q8,O8,M8,K8,I8,G8,E8,C8)</f>
        <v>0</v>
      </c>
      <c r="AB8" s="127">
        <f>SUM(Z8:AA8)</f>
        <v>0</v>
      </c>
      <c r="AC8" s="257" t="s">
        <v>301</v>
      </c>
    </row>
    <row r="9" spans="1:29" ht="20.100000000000001" customHeight="1">
      <c r="A9" s="118" t="s">
        <v>39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28">
        <v>0</v>
      </c>
      <c r="W9" s="128">
        <v>0</v>
      </c>
      <c r="X9" s="128">
        <v>0</v>
      </c>
      <c r="Y9" s="128">
        <v>0</v>
      </c>
      <c r="Z9" s="128">
        <v>0</v>
      </c>
      <c r="AA9" s="128">
        <v>0</v>
      </c>
      <c r="AB9" s="128">
        <v>0</v>
      </c>
      <c r="AC9" s="262" t="s">
        <v>302</v>
      </c>
    </row>
    <row r="10" spans="1:29" ht="20.100000000000001" customHeight="1">
      <c r="A10" s="118" t="s">
        <v>14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128">
        <v>0</v>
      </c>
      <c r="Z10" s="129">
        <f t="shared" ref="Z10:Z21" si="0">SUM(X10,V10,T10,R10,P10,N10,L10,J10,H10,F10,D10,B10)</f>
        <v>0</v>
      </c>
      <c r="AA10" s="129">
        <f t="shared" ref="AA10:AA21" si="1">SUM(Y10,W10,U10,S10,Q10,O10,M10,K10,I10,G10,E10,C10)</f>
        <v>0</v>
      </c>
      <c r="AB10" s="129">
        <f t="shared" ref="AB10:AB21" si="2">SUM(Z10:AA10)</f>
        <v>0</v>
      </c>
      <c r="AC10" s="262" t="s">
        <v>303</v>
      </c>
    </row>
    <row r="11" spans="1:29" ht="20.100000000000001" customHeight="1">
      <c r="A11" s="118" t="s">
        <v>40</v>
      </c>
      <c r="B11" s="128">
        <v>0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8">
        <v>3</v>
      </c>
      <c r="S11" s="128">
        <v>0</v>
      </c>
      <c r="T11" s="128">
        <v>0</v>
      </c>
      <c r="U11" s="128">
        <v>0</v>
      </c>
      <c r="V11" s="128">
        <v>0</v>
      </c>
      <c r="W11" s="128">
        <v>0</v>
      </c>
      <c r="X11" s="128">
        <v>0</v>
      </c>
      <c r="Y11" s="128">
        <v>0</v>
      </c>
      <c r="Z11" s="129">
        <f t="shared" si="0"/>
        <v>3</v>
      </c>
      <c r="AA11" s="129">
        <f t="shared" si="1"/>
        <v>0</v>
      </c>
      <c r="AB11" s="129">
        <f t="shared" si="2"/>
        <v>3</v>
      </c>
      <c r="AC11" s="262" t="s">
        <v>304</v>
      </c>
    </row>
    <row r="12" spans="1:29" ht="20.100000000000001" customHeight="1">
      <c r="A12" s="118" t="s">
        <v>16</v>
      </c>
      <c r="B12" s="128">
        <v>0</v>
      </c>
      <c r="C12" s="128">
        <v>0</v>
      </c>
      <c r="D12" s="128">
        <v>2</v>
      </c>
      <c r="E12" s="128">
        <v>1</v>
      </c>
      <c r="F12" s="128">
        <v>3</v>
      </c>
      <c r="G12" s="128">
        <v>2</v>
      </c>
      <c r="H12" s="128">
        <v>0</v>
      </c>
      <c r="I12" s="128">
        <v>0</v>
      </c>
      <c r="J12" s="128">
        <v>0</v>
      </c>
      <c r="K12" s="128">
        <v>0</v>
      </c>
      <c r="L12" s="128">
        <v>1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2</v>
      </c>
      <c r="U12" s="128">
        <v>1</v>
      </c>
      <c r="V12" s="128">
        <v>0</v>
      </c>
      <c r="W12" s="128">
        <v>0</v>
      </c>
      <c r="X12" s="128">
        <v>0</v>
      </c>
      <c r="Y12" s="128">
        <v>0</v>
      </c>
      <c r="Z12" s="129">
        <f t="shared" si="0"/>
        <v>8</v>
      </c>
      <c r="AA12" s="129">
        <f t="shared" si="1"/>
        <v>4</v>
      </c>
      <c r="AB12" s="129">
        <f t="shared" si="2"/>
        <v>12</v>
      </c>
      <c r="AC12" s="262" t="s">
        <v>305</v>
      </c>
    </row>
    <row r="13" spans="1:29" ht="20.100000000000001" customHeight="1">
      <c r="A13" s="118" t="s">
        <v>31</v>
      </c>
      <c r="B13" s="128">
        <v>0</v>
      </c>
      <c r="C13" s="128">
        <v>0</v>
      </c>
      <c r="D13" s="128">
        <v>2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9">
        <f t="shared" si="0"/>
        <v>2</v>
      </c>
      <c r="AA13" s="129">
        <f t="shared" si="1"/>
        <v>0</v>
      </c>
      <c r="AB13" s="129">
        <f t="shared" si="2"/>
        <v>2</v>
      </c>
      <c r="AC13" s="262" t="s">
        <v>307</v>
      </c>
    </row>
    <row r="14" spans="1:29" ht="20.100000000000001" customHeight="1">
      <c r="A14" s="118" t="s">
        <v>32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9">
        <f t="shared" si="0"/>
        <v>0</v>
      </c>
      <c r="AA14" s="129">
        <f t="shared" si="1"/>
        <v>0</v>
      </c>
      <c r="AB14" s="129">
        <f t="shared" si="2"/>
        <v>0</v>
      </c>
      <c r="AC14" s="262" t="s">
        <v>308</v>
      </c>
    </row>
    <row r="15" spans="1:29" ht="20.100000000000001" customHeight="1">
      <c r="A15" s="118" t="s">
        <v>33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9">
        <f t="shared" si="0"/>
        <v>0</v>
      </c>
      <c r="AA15" s="129">
        <f t="shared" si="1"/>
        <v>0</v>
      </c>
      <c r="AB15" s="129">
        <f t="shared" si="2"/>
        <v>0</v>
      </c>
      <c r="AC15" s="262" t="s">
        <v>309</v>
      </c>
    </row>
    <row r="16" spans="1:29" ht="20.100000000000001" customHeight="1">
      <c r="A16" s="100" t="s">
        <v>21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28">
        <v>2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2</v>
      </c>
      <c r="S16" s="128">
        <v>0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9">
        <f t="shared" si="0"/>
        <v>4</v>
      </c>
      <c r="AA16" s="129">
        <f t="shared" si="1"/>
        <v>0</v>
      </c>
      <c r="AB16" s="129">
        <f t="shared" si="2"/>
        <v>4</v>
      </c>
      <c r="AC16" s="262" t="s">
        <v>310</v>
      </c>
    </row>
    <row r="17" spans="1:29" ht="20.100000000000001" customHeight="1">
      <c r="A17" s="100" t="s">
        <v>22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9">
        <f t="shared" si="0"/>
        <v>0</v>
      </c>
      <c r="AA17" s="129">
        <f t="shared" si="1"/>
        <v>0</v>
      </c>
      <c r="AB17" s="129">
        <f t="shared" si="2"/>
        <v>0</v>
      </c>
      <c r="AC17" s="262" t="s">
        <v>311</v>
      </c>
    </row>
    <row r="18" spans="1:29" ht="20.100000000000001" customHeight="1">
      <c r="A18" s="118" t="s">
        <v>34</v>
      </c>
      <c r="B18" s="128">
        <v>0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28">
        <v>0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9">
        <f t="shared" si="0"/>
        <v>0</v>
      </c>
      <c r="AA18" s="129">
        <f t="shared" si="1"/>
        <v>0</v>
      </c>
      <c r="AB18" s="129">
        <f t="shared" si="2"/>
        <v>0</v>
      </c>
      <c r="AC18" s="262" t="s">
        <v>312</v>
      </c>
    </row>
    <row r="19" spans="1:29" ht="20.100000000000001" customHeight="1">
      <c r="A19" s="118" t="s">
        <v>35</v>
      </c>
      <c r="B19" s="128">
        <v>0</v>
      </c>
      <c r="C19" s="128">
        <v>0</v>
      </c>
      <c r="D19" s="128">
        <v>0</v>
      </c>
      <c r="E19" s="128">
        <v>0</v>
      </c>
      <c r="F19" s="128">
        <v>2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28">
        <v>0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9">
        <f t="shared" si="0"/>
        <v>2</v>
      </c>
      <c r="AA19" s="129">
        <f t="shared" si="1"/>
        <v>0</v>
      </c>
      <c r="AB19" s="129">
        <f t="shared" si="2"/>
        <v>2</v>
      </c>
      <c r="AC19" s="262" t="s">
        <v>313</v>
      </c>
    </row>
    <row r="20" spans="1:29" ht="20.100000000000001" customHeight="1">
      <c r="A20" s="118" t="s">
        <v>25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  <c r="Z20" s="129">
        <f t="shared" si="0"/>
        <v>0</v>
      </c>
      <c r="AA20" s="129">
        <f t="shared" si="1"/>
        <v>0</v>
      </c>
      <c r="AB20" s="129">
        <f t="shared" si="2"/>
        <v>0</v>
      </c>
      <c r="AC20" s="261" t="s">
        <v>314</v>
      </c>
    </row>
    <row r="21" spans="1:29" ht="20.100000000000001" customHeight="1" thickBot="1">
      <c r="A21" s="124" t="s">
        <v>37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1">
        <f t="shared" si="0"/>
        <v>0</v>
      </c>
      <c r="AA21" s="131">
        <f t="shared" si="1"/>
        <v>0</v>
      </c>
      <c r="AB21" s="131">
        <f t="shared" si="2"/>
        <v>0</v>
      </c>
      <c r="AC21" s="259" t="s">
        <v>315</v>
      </c>
    </row>
    <row r="22" spans="1:29" ht="20.100000000000001" customHeight="1" thickTop="1" thickBot="1">
      <c r="A22" s="122" t="s">
        <v>8</v>
      </c>
      <c r="B22" s="125">
        <f>SUM(B8:B21)</f>
        <v>0</v>
      </c>
      <c r="C22" s="125">
        <f t="shared" ref="C22:AB22" si="3">SUM(C8:C21)</f>
        <v>0</v>
      </c>
      <c r="D22" s="125">
        <f t="shared" si="3"/>
        <v>4</v>
      </c>
      <c r="E22" s="125">
        <f t="shared" si="3"/>
        <v>1</v>
      </c>
      <c r="F22" s="125">
        <f t="shared" si="3"/>
        <v>5</v>
      </c>
      <c r="G22" s="125">
        <f t="shared" si="3"/>
        <v>2</v>
      </c>
      <c r="H22" s="125">
        <f t="shared" si="3"/>
        <v>2</v>
      </c>
      <c r="I22" s="125">
        <f t="shared" si="3"/>
        <v>0</v>
      </c>
      <c r="J22" s="125">
        <f t="shared" si="3"/>
        <v>0</v>
      </c>
      <c r="K22" s="125">
        <f t="shared" si="3"/>
        <v>0</v>
      </c>
      <c r="L22" s="125">
        <f t="shared" si="3"/>
        <v>1</v>
      </c>
      <c r="M22" s="125">
        <f t="shared" si="3"/>
        <v>0</v>
      </c>
      <c r="N22" s="125">
        <f t="shared" si="3"/>
        <v>0</v>
      </c>
      <c r="O22" s="125">
        <f t="shared" si="3"/>
        <v>0</v>
      </c>
      <c r="P22" s="125">
        <f t="shared" si="3"/>
        <v>0</v>
      </c>
      <c r="Q22" s="125">
        <f t="shared" si="3"/>
        <v>0</v>
      </c>
      <c r="R22" s="125">
        <f t="shared" si="3"/>
        <v>5</v>
      </c>
      <c r="S22" s="125">
        <f t="shared" si="3"/>
        <v>0</v>
      </c>
      <c r="T22" s="125">
        <f t="shared" si="3"/>
        <v>2</v>
      </c>
      <c r="U22" s="125">
        <f t="shared" si="3"/>
        <v>1</v>
      </c>
      <c r="V22" s="125">
        <f t="shared" si="3"/>
        <v>0</v>
      </c>
      <c r="W22" s="125">
        <f t="shared" si="3"/>
        <v>0</v>
      </c>
      <c r="X22" s="125">
        <f t="shared" si="3"/>
        <v>0</v>
      </c>
      <c r="Y22" s="125">
        <f t="shared" si="3"/>
        <v>0</v>
      </c>
      <c r="Z22" s="125">
        <f t="shared" si="3"/>
        <v>19</v>
      </c>
      <c r="AA22" s="125">
        <f t="shared" si="3"/>
        <v>4</v>
      </c>
      <c r="AB22" s="125">
        <f t="shared" si="3"/>
        <v>23</v>
      </c>
      <c r="AC22" s="260" t="s">
        <v>316</v>
      </c>
    </row>
    <row r="23" spans="1:29" ht="13.5" thickTop="1">
      <c r="V23" s="11"/>
      <c r="W23" s="11"/>
      <c r="X23" s="11"/>
      <c r="Y23" s="11"/>
      <c r="Z23" s="17"/>
      <c r="AA23" s="17"/>
      <c r="AB23" s="17"/>
    </row>
  </sheetData>
  <mergeCells count="31">
    <mergeCell ref="T5:U5"/>
    <mergeCell ref="R5:S5"/>
    <mergeCell ref="A2:AC2"/>
    <mergeCell ref="J4:K4"/>
    <mergeCell ref="AC4:AC7"/>
    <mergeCell ref="F4:G4"/>
    <mergeCell ref="P5:Q5"/>
    <mergeCell ref="V5:W5"/>
    <mergeCell ref="Z5:AB5"/>
    <mergeCell ref="X5:Y5"/>
    <mergeCell ref="A3:AB3"/>
    <mergeCell ref="A4:A6"/>
    <mergeCell ref="B5:C5"/>
    <mergeCell ref="L4:M4"/>
    <mergeCell ref="P4:Q4"/>
    <mergeCell ref="R4:S4"/>
    <mergeCell ref="A1:AB1"/>
    <mergeCell ref="V4:W4"/>
    <mergeCell ref="X4:Y4"/>
    <mergeCell ref="Z4:AB4"/>
    <mergeCell ref="T4:U4"/>
    <mergeCell ref="B4:C4"/>
    <mergeCell ref="F5:G5"/>
    <mergeCell ref="H5:I5"/>
    <mergeCell ref="J5:K5"/>
    <mergeCell ref="N4:O4"/>
    <mergeCell ref="D4:E4"/>
    <mergeCell ref="D5:E5"/>
    <mergeCell ref="L5:M5"/>
    <mergeCell ref="N5:O5"/>
    <mergeCell ref="H4:I4"/>
  </mergeCells>
  <phoneticPr fontId="0" type="noConversion"/>
  <printOptions horizontalCentered="1"/>
  <pageMargins left="1" right="1" top="1.5" bottom="1" header="1.5" footer="1"/>
  <pageSetup paperSize="9" scale="73" orientation="landscape" r:id="rId1"/>
  <headerFooter alignWithMargins="0">
    <oddFooter>&amp;C&amp;"Arial,Bold"&amp;12 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</sheetPr>
  <dimension ref="A1:Q32"/>
  <sheetViews>
    <sheetView rightToLeft="1" view="pageBreakPreview" zoomScale="75" zoomScaleNormal="80" zoomScaleSheetLayoutView="75" workbookViewId="0">
      <selection activeCell="N26" sqref="N26"/>
    </sheetView>
  </sheetViews>
  <sheetFormatPr defaultRowHeight="12.75"/>
  <cols>
    <col min="1" max="1" width="11.140625" customWidth="1"/>
    <col min="2" max="2" width="7" customWidth="1"/>
    <col min="3" max="3" width="7.7109375" customWidth="1"/>
    <col min="4" max="4" width="8.5703125" customWidth="1"/>
    <col min="5" max="5" width="7.7109375" customWidth="1"/>
    <col min="6" max="6" width="7.28515625" customWidth="1"/>
    <col min="7" max="7" width="8" customWidth="1"/>
    <col min="8" max="8" width="7.7109375" customWidth="1"/>
    <col min="9" max="9" width="7.42578125" customWidth="1"/>
    <col min="10" max="10" width="8" customWidth="1"/>
    <col min="11" max="11" width="8.7109375" customWidth="1"/>
    <col min="12" max="12" width="7.7109375" customWidth="1"/>
    <col min="13" max="13" width="7.5703125" customWidth="1"/>
    <col min="14" max="14" width="8.7109375" customWidth="1"/>
    <col min="15" max="15" width="8.7109375" style="11" customWidth="1"/>
    <col min="16" max="16" width="8.7109375" customWidth="1"/>
    <col min="17" max="17" width="16.140625" customWidth="1"/>
  </cols>
  <sheetData>
    <row r="1" spans="1:17" ht="21" customHeight="1"/>
    <row r="2" spans="1:17" ht="28.5" customHeight="1">
      <c r="A2" s="676" t="s">
        <v>840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</row>
    <row r="3" spans="1:17" ht="28.5" customHeight="1">
      <c r="A3" s="701" t="s">
        <v>839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</row>
    <row r="4" spans="1:17" s="9" customFormat="1" ht="24.75" customHeight="1" thickBot="1">
      <c r="A4" s="278" t="s">
        <v>264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702" t="s">
        <v>393</v>
      </c>
      <c r="Q4" s="702"/>
    </row>
    <row r="5" spans="1:17" s="9" customFormat="1" ht="21.75" customHeight="1" thickTop="1">
      <c r="A5" s="567" t="s">
        <v>1</v>
      </c>
      <c r="B5" s="645" t="s">
        <v>27</v>
      </c>
      <c r="C5" s="645"/>
      <c r="D5" s="645" t="s">
        <v>3</v>
      </c>
      <c r="E5" s="645"/>
      <c r="F5" s="645" t="s">
        <v>4</v>
      </c>
      <c r="G5" s="645"/>
      <c r="H5" s="645" t="s">
        <v>5</v>
      </c>
      <c r="I5" s="645"/>
      <c r="J5" s="645" t="s">
        <v>6</v>
      </c>
      <c r="K5" s="645"/>
      <c r="L5" s="645" t="s">
        <v>7</v>
      </c>
      <c r="M5" s="645"/>
      <c r="N5" s="645" t="s">
        <v>8</v>
      </c>
      <c r="O5" s="645"/>
      <c r="P5" s="645"/>
      <c r="Q5" s="571" t="s">
        <v>300</v>
      </c>
    </row>
    <row r="6" spans="1:17" s="9" customFormat="1" ht="20.100000000000001" customHeight="1">
      <c r="A6" s="568"/>
      <c r="B6" s="700" t="s">
        <v>343</v>
      </c>
      <c r="C6" s="700"/>
      <c r="D6" s="700" t="s">
        <v>344</v>
      </c>
      <c r="E6" s="700"/>
      <c r="F6" s="700" t="s">
        <v>345</v>
      </c>
      <c r="G6" s="700"/>
      <c r="H6" s="700" t="s">
        <v>346</v>
      </c>
      <c r="I6" s="700"/>
      <c r="J6" s="700" t="s">
        <v>347</v>
      </c>
      <c r="K6" s="700"/>
      <c r="L6" s="703" t="s">
        <v>392</v>
      </c>
      <c r="M6" s="703"/>
      <c r="N6" s="700" t="s">
        <v>316</v>
      </c>
      <c r="O6" s="700"/>
      <c r="P6" s="700"/>
      <c r="Q6" s="574"/>
    </row>
    <row r="7" spans="1:17" s="9" customFormat="1" ht="20.100000000000001" customHeight="1">
      <c r="A7" s="568"/>
      <c r="B7" s="93" t="s">
        <v>9</v>
      </c>
      <c r="C7" s="93" t="s">
        <v>10</v>
      </c>
      <c r="D7" s="93" t="s">
        <v>9</v>
      </c>
      <c r="E7" s="93" t="s">
        <v>10</v>
      </c>
      <c r="F7" s="93" t="s">
        <v>9</v>
      </c>
      <c r="G7" s="93" t="s">
        <v>10</v>
      </c>
      <c r="H7" s="93" t="s">
        <v>9</v>
      </c>
      <c r="I7" s="93" t="s">
        <v>10</v>
      </c>
      <c r="J7" s="93" t="s">
        <v>9</v>
      </c>
      <c r="K7" s="93" t="s">
        <v>10</v>
      </c>
      <c r="L7" s="93" t="s">
        <v>9</v>
      </c>
      <c r="M7" s="93" t="s">
        <v>10</v>
      </c>
      <c r="N7" s="413" t="s">
        <v>9</v>
      </c>
      <c r="O7" s="413" t="s">
        <v>10</v>
      </c>
      <c r="P7" s="353" t="s">
        <v>11</v>
      </c>
      <c r="Q7" s="574"/>
    </row>
    <row r="8" spans="1:17" s="9" customFormat="1" ht="20.100000000000001" customHeight="1" thickBot="1">
      <c r="A8" s="569"/>
      <c r="B8" s="295" t="s">
        <v>333</v>
      </c>
      <c r="C8" s="295" t="s">
        <v>334</v>
      </c>
      <c r="D8" s="295" t="s">
        <v>333</v>
      </c>
      <c r="E8" s="295" t="s">
        <v>334</v>
      </c>
      <c r="F8" s="295" t="s">
        <v>333</v>
      </c>
      <c r="G8" s="295" t="s">
        <v>334</v>
      </c>
      <c r="H8" s="295" t="s">
        <v>333</v>
      </c>
      <c r="I8" s="295" t="s">
        <v>334</v>
      </c>
      <c r="J8" s="295" t="s">
        <v>333</v>
      </c>
      <c r="K8" s="295" t="s">
        <v>334</v>
      </c>
      <c r="L8" s="295" t="s">
        <v>333</v>
      </c>
      <c r="M8" s="295" t="s">
        <v>334</v>
      </c>
      <c r="N8" s="295" t="s">
        <v>333</v>
      </c>
      <c r="O8" s="295" t="s">
        <v>334</v>
      </c>
      <c r="P8" s="295" t="s">
        <v>335</v>
      </c>
      <c r="Q8" s="575"/>
    </row>
    <row r="9" spans="1:17" s="9" customFormat="1" ht="20.100000000000001" customHeight="1" thickTop="1">
      <c r="A9" s="132" t="s">
        <v>28</v>
      </c>
      <c r="B9" s="133">
        <v>11</v>
      </c>
      <c r="C9" s="133">
        <v>9</v>
      </c>
      <c r="D9" s="133">
        <v>0</v>
      </c>
      <c r="E9" s="133">
        <v>8</v>
      </c>
      <c r="F9" s="133">
        <v>5</v>
      </c>
      <c r="G9" s="133">
        <v>7</v>
      </c>
      <c r="H9" s="133">
        <v>2</v>
      </c>
      <c r="I9" s="133">
        <v>5</v>
      </c>
      <c r="J9" s="133">
        <v>10</v>
      </c>
      <c r="K9" s="133">
        <v>12</v>
      </c>
      <c r="L9" s="133">
        <v>0</v>
      </c>
      <c r="M9" s="133">
        <v>1</v>
      </c>
      <c r="N9" s="500">
        <f t="shared" ref="N9" si="0">SUM(L9,J9,H9,F9,D9,B9)</f>
        <v>28</v>
      </c>
      <c r="O9" s="500">
        <f t="shared" ref="O9" si="1">SUM(M9,K9,I9,G9,E9,C9)</f>
        <v>42</v>
      </c>
      <c r="P9" s="500">
        <f t="shared" ref="P9" si="2">SUM(N9:O9)</f>
        <v>70</v>
      </c>
      <c r="Q9" s="270" t="s">
        <v>301</v>
      </c>
    </row>
    <row r="10" spans="1:17" s="9" customFormat="1" ht="20.100000000000001" customHeight="1">
      <c r="A10" s="99" t="s">
        <v>39</v>
      </c>
      <c r="B10" s="55">
        <v>2</v>
      </c>
      <c r="C10" s="55">
        <v>3</v>
      </c>
      <c r="D10" s="55">
        <v>2</v>
      </c>
      <c r="E10" s="55">
        <v>1</v>
      </c>
      <c r="F10" s="55">
        <v>2</v>
      </c>
      <c r="G10" s="55">
        <v>3</v>
      </c>
      <c r="H10" s="55">
        <v>1</v>
      </c>
      <c r="I10" s="55">
        <v>3</v>
      </c>
      <c r="J10" s="55">
        <v>5</v>
      </c>
      <c r="K10" s="55">
        <v>4</v>
      </c>
      <c r="L10" s="55">
        <v>0</v>
      </c>
      <c r="M10" s="55">
        <v>0</v>
      </c>
      <c r="N10" s="55">
        <f t="shared" ref="N10:N22" si="3">SUM(L10,J10,H10,F10,D10,B10)</f>
        <v>12</v>
      </c>
      <c r="O10" s="55">
        <f t="shared" ref="O10:O22" si="4">SUM(M10,K10,I10,G10,E10,C10)</f>
        <v>14</v>
      </c>
      <c r="P10" s="55">
        <f t="shared" ref="P10:P22" si="5">SUM(N10:O10)</f>
        <v>26</v>
      </c>
      <c r="Q10" s="271" t="s">
        <v>302</v>
      </c>
    </row>
    <row r="11" spans="1:17" s="9" customFormat="1" ht="20.100000000000001" customHeight="1">
      <c r="A11" s="99" t="s">
        <v>29</v>
      </c>
      <c r="B11" s="55">
        <v>2</v>
      </c>
      <c r="C11" s="55">
        <v>1</v>
      </c>
      <c r="D11" s="55">
        <v>0</v>
      </c>
      <c r="E11" s="55">
        <v>3</v>
      </c>
      <c r="F11" s="55">
        <v>0</v>
      </c>
      <c r="G11" s="55">
        <v>1</v>
      </c>
      <c r="H11" s="55">
        <v>0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f t="shared" si="3"/>
        <v>2</v>
      </c>
      <c r="O11" s="55">
        <f t="shared" si="4"/>
        <v>6</v>
      </c>
      <c r="P11" s="55">
        <f t="shared" si="5"/>
        <v>8</v>
      </c>
      <c r="Q11" s="271" t="s">
        <v>303</v>
      </c>
    </row>
    <row r="12" spans="1:17" s="9" customFormat="1" ht="20.100000000000001" customHeight="1">
      <c r="A12" s="99" t="s">
        <v>40</v>
      </c>
      <c r="B12" s="137">
        <v>3</v>
      </c>
      <c r="C12" s="137">
        <v>3</v>
      </c>
      <c r="D12" s="137">
        <v>1</v>
      </c>
      <c r="E12" s="137">
        <v>0</v>
      </c>
      <c r="F12" s="137">
        <v>2</v>
      </c>
      <c r="G12" s="137">
        <v>0</v>
      </c>
      <c r="H12" s="137">
        <v>5</v>
      </c>
      <c r="I12" s="137">
        <v>0</v>
      </c>
      <c r="J12" s="137">
        <v>6</v>
      </c>
      <c r="K12" s="137">
        <v>3</v>
      </c>
      <c r="L12" s="137">
        <v>0</v>
      </c>
      <c r="M12" s="137">
        <v>0</v>
      </c>
      <c r="N12" s="55">
        <f t="shared" si="3"/>
        <v>17</v>
      </c>
      <c r="O12" s="55">
        <f t="shared" si="4"/>
        <v>6</v>
      </c>
      <c r="P12" s="55">
        <f t="shared" si="5"/>
        <v>23</v>
      </c>
      <c r="Q12" s="271" t="s">
        <v>304</v>
      </c>
    </row>
    <row r="13" spans="1:17" s="9" customFormat="1" ht="20.100000000000001" customHeight="1">
      <c r="A13" s="99" t="s">
        <v>30</v>
      </c>
      <c r="B13" s="55">
        <v>11</v>
      </c>
      <c r="C13" s="55">
        <v>20</v>
      </c>
      <c r="D13" s="55">
        <v>10</v>
      </c>
      <c r="E13" s="55">
        <v>9</v>
      </c>
      <c r="F13" s="55">
        <v>7</v>
      </c>
      <c r="G13" s="55">
        <v>8</v>
      </c>
      <c r="H13" s="55">
        <v>4</v>
      </c>
      <c r="I13" s="55">
        <v>15</v>
      </c>
      <c r="J13" s="55">
        <v>9</v>
      </c>
      <c r="K13" s="55">
        <v>15</v>
      </c>
      <c r="L13" s="55">
        <v>8</v>
      </c>
      <c r="M13" s="55">
        <v>15</v>
      </c>
      <c r="N13" s="55">
        <f t="shared" si="3"/>
        <v>49</v>
      </c>
      <c r="O13" s="55">
        <f t="shared" si="4"/>
        <v>82</v>
      </c>
      <c r="P13" s="55">
        <f t="shared" si="5"/>
        <v>131</v>
      </c>
      <c r="Q13" s="271" t="s">
        <v>305</v>
      </c>
    </row>
    <row r="14" spans="1:17" s="9" customFormat="1" ht="20.100000000000001" customHeight="1">
      <c r="A14" s="99" t="s">
        <v>31</v>
      </c>
      <c r="B14" s="55">
        <v>6</v>
      </c>
      <c r="C14" s="55">
        <v>3</v>
      </c>
      <c r="D14" s="55">
        <v>3</v>
      </c>
      <c r="E14" s="55">
        <v>9</v>
      </c>
      <c r="F14" s="55">
        <v>5</v>
      </c>
      <c r="G14" s="55">
        <v>7</v>
      </c>
      <c r="H14" s="55">
        <v>2</v>
      </c>
      <c r="I14" s="55">
        <v>3</v>
      </c>
      <c r="J14" s="55">
        <v>7</v>
      </c>
      <c r="K14" s="55">
        <v>5</v>
      </c>
      <c r="L14" s="55">
        <v>2</v>
      </c>
      <c r="M14" s="55">
        <v>3</v>
      </c>
      <c r="N14" s="55">
        <f t="shared" si="3"/>
        <v>25</v>
      </c>
      <c r="O14" s="55">
        <f t="shared" si="4"/>
        <v>30</v>
      </c>
      <c r="P14" s="55">
        <f t="shared" si="5"/>
        <v>55</v>
      </c>
      <c r="Q14" s="271" t="s">
        <v>307</v>
      </c>
    </row>
    <row r="15" spans="1:17" s="9" customFormat="1" ht="20.100000000000001" customHeight="1">
      <c r="A15" s="99" t="s">
        <v>32</v>
      </c>
      <c r="B15" s="137">
        <v>2</v>
      </c>
      <c r="C15" s="137">
        <v>5</v>
      </c>
      <c r="D15" s="137">
        <v>0</v>
      </c>
      <c r="E15" s="137">
        <v>2</v>
      </c>
      <c r="F15" s="137">
        <v>3</v>
      </c>
      <c r="G15" s="137">
        <v>1</v>
      </c>
      <c r="H15" s="137">
        <v>0</v>
      </c>
      <c r="I15" s="137">
        <v>3</v>
      </c>
      <c r="J15" s="137">
        <v>3</v>
      </c>
      <c r="K15" s="137">
        <v>1</v>
      </c>
      <c r="L15" s="137">
        <v>0</v>
      </c>
      <c r="M15" s="137">
        <v>0</v>
      </c>
      <c r="N15" s="55">
        <f t="shared" si="3"/>
        <v>8</v>
      </c>
      <c r="O15" s="55">
        <f t="shared" si="4"/>
        <v>12</v>
      </c>
      <c r="P15" s="55">
        <f t="shared" si="5"/>
        <v>20</v>
      </c>
      <c r="Q15" s="271" t="s">
        <v>308</v>
      </c>
    </row>
    <row r="16" spans="1:17" s="9" customFormat="1" ht="20.100000000000001" customHeight="1">
      <c r="A16" s="99" t="s">
        <v>33</v>
      </c>
      <c r="B16" s="137">
        <v>6</v>
      </c>
      <c r="C16" s="137">
        <v>3</v>
      </c>
      <c r="D16" s="137">
        <v>0</v>
      </c>
      <c r="E16" s="137">
        <v>3</v>
      </c>
      <c r="F16" s="137">
        <v>5</v>
      </c>
      <c r="G16" s="137">
        <v>3</v>
      </c>
      <c r="H16" s="137">
        <v>2</v>
      </c>
      <c r="I16" s="137">
        <v>1</v>
      </c>
      <c r="J16" s="137">
        <v>5</v>
      </c>
      <c r="K16" s="137">
        <v>3</v>
      </c>
      <c r="L16" s="137">
        <v>2</v>
      </c>
      <c r="M16" s="137">
        <v>0</v>
      </c>
      <c r="N16" s="55">
        <f t="shared" si="3"/>
        <v>20</v>
      </c>
      <c r="O16" s="55">
        <f t="shared" si="4"/>
        <v>13</v>
      </c>
      <c r="P16" s="55">
        <f t="shared" si="5"/>
        <v>33</v>
      </c>
      <c r="Q16" s="271" t="s">
        <v>309</v>
      </c>
    </row>
    <row r="17" spans="1:17" s="9" customFormat="1" ht="20.100000000000001" customHeight="1">
      <c r="A17" s="100" t="s">
        <v>21</v>
      </c>
      <c r="B17" s="55">
        <v>9</v>
      </c>
      <c r="C17" s="55">
        <v>10</v>
      </c>
      <c r="D17" s="55">
        <v>5</v>
      </c>
      <c r="E17" s="55">
        <v>5</v>
      </c>
      <c r="F17" s="55">
        <v>4</v>
      </c>
      <c r="G17" s="55">
        <v>2</v>
      </c>
      <c r="H17" s="55">
        <v>7</v>
      </c>
      <c r="I17" s="55">
        <v>6</v>
      </c>
      <c r="J17" s="55">
        <v>3</v>
      </c>
      <c r="K17" s="55">
        <v>16</v>
      </c>
      <c r="L17" s="55">
        <v>3</v>
      </c>
      <c r="M17" s="55">
        <v>0</v>
      </c>
      <c r="N17" s="55">
        <f t="shared" si="3"/>
        <v>31</v>
      </c>
      <c r="O17" s="55">
        <f t="shared" si="4"/>
        <v>39</v>
      </c>
      <c r="P17" s="55">
        <f t="shared" si="5"/>
        <v>70</v>
      </c>
      <c r="Q17" s="271" t="s">
        <v>310</v>
      </c>
    </row>
    <row r="18" spans="1:17" s="9" customFormat="1" ht="20.100000000000001" customHeight="1">
      <c r="A18" s="100" t="s">
        <v>22</v>
      </c>
      <c r="B18" s="137">
        <v>6</v>
      </c>
      <c r="C18" s="137">
        <v>2</v>
      </c>
      <c r="D18" s="137">
        <v>3</v>
      </c>
      <c r="E18" s="137">
        <v>2</v>
      </c>
      <c r="F18" s="137">
        <v>2</v>
      </c>
      <c r="G18" s="137">
        <v>2</v>
      </c>
      <c r="H18" s="137">
        <v>0</v>
      </c>
      <c r="I18" s="137">
        <v>2</v>
      </c>
      <c r="J18" s="137">
        <v>4</v>
      </c>
      <c r="K18" s="137">
        <v>3</v>
      </c>
      <c r="L18" s="137">
        <v>0</v>
      </c>
      <c r="M18" s="137">
        <v>0</v>
      </c>
      <c r="N18" s="55">
        <f t="shared" si="3"/>
        <v>15</v>
      </c>
      <c r="O18" s="55">
        <f t="shared" si="4"/>
        <v>11</v>
      </c>
      <c r="P18" s="55">
        <f t="shared" si="5"/>
        <v>26</v>
      </c>
      <c r="Q18" s="271" t="s">
        <v>311</v>
      </c>
    </row>
    <row r="19" spans="1:17" s="9" customFormat="1" ht="20.100000000000001" customHeight="1">
      <c r="A19" s="99" t="s">
        <v>34</v>
      </c>
      <c r="B19" s="55">
        <v>5</v>
      </c>
      <c r="C19" s="55">
        <v>19</v>
      </c>
      <c r="D19" s="55">
        <v>1</v>
      </c>
      <c r="E19" s="55">
        <v>10</v>
      </c>
      <c r="F19" s="55">
        <v>9</v>
      </c>
      <c r="G19" s="55">
        <v>6</v>
      </c>
      <c r="H19" s="55">
        <v>1</v>
      </c>
      <c r="I19" s="55">
        <v>10</v>
      </c>
      <c r="J19" s="55">
        <v>5</v>
      </c>
      <c r="K19" s="55">
        <v>10</v>
      </c>
      <c r="L19" s="55">
        <v>0</v>
      </c>
      <c r="M19" s="55">
        <v>0</v>
      </c>
      <c r="N19" s="55">
        <f t="shared" si="3"/>
        <v>21</v>
      </c>
      <c r="O19" s="55">
        <f t="shared" si="4"/>
        <v>55</v>
      </c>
      <c r="P19" s="55">
        <f t="shared" si="5"/>
        <v>76</v>
      </c>
      <c r="Q19" s="271" t="s">
        <v>312</v>
      </c>
    </row>
    <row r="20" spans="1:17" s="9" customFormat="1" ht="20.100000000000001" customHeight="1">
      <c r="A20" s="99" t="s">
        <v>35</v>
      </c>
      <c r="B20" s="137">
        <v>1</v>
      </c>
      <c r="C20" s="137">
        <v>6</v>
      </c>
      <c r="D20" s="137">
        <v>2</v>
      </c>
      <c r="E20" s="137">
        <v>2</v>
      </c>
      <c r="F20" s="137">
        <v>1</v>
      </c>
      <c r="G20" s="137">
        <v>1</v>
      </c>
      <c r="H20" s="137">
        <v>1</v>
      </c>
      <c r="I20" s="137">
        <v>4</v>
      </c>
      <c r="J20" s="137">
        <v>4</v>
      </c>
      <c r="K20" s="137">
        <v>6</v>
      </c>
      <c r="L20" s="137">
        <v>0</v>
      </c>
      <c r="M20" s="137">
        <v>5</v>
      </c>
      <c r="N20" s="55">
        <f t="shared" si="3"/>
        <v>9</v>
      </c>
      <c r="O20" s="55">
        <f t="shared" si="4"/>
        <v>24</v>
      </c>
      <c r="P20" s="55">
        <f t="shared" si="5"/>
        <v>33</v>
      </c>
      <c r="Q20" s="271" t="s">
        <v>313</v>
      </c>
    </row>
    <row r="21" spans="1:17" s="9" customFormat="1" ht="20.100000000000001" customHeight="1">
      <c r="A21" s="99" t="s">
        <v>36</v>
      </c>
      <c r="B21" s="55">
        <v>4</v>
      </c>
      <c r="C21" s="55">
        <v>1</v>
      </c>
      <c r="D21" s="55">
        <v>2</v>
      </c>
      <c r="E21" s="55">
        <v>0</v>
      </c>
      <c r="F21" s="55">
        <v>0</v>
      </c>
      <c r="G21" s="55">
        <v>1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f t="shared" si="3"/>
        <v>6</v>
      </c>
      <c r="O21" s="55">
        <f t="shared" si="4"/>
        <v>3</v>
      </c>
      <c r="P21" s="55">
        <f t="shared" si="5"/>
        <v>9</v>
      </c>
      <c r="Q21" s="314" t="s">
        <v>314</v>
      </c>
    </row>
    <row r="22" spans="1:17" s="9" customFormat="1" ht="20.100000000000001" customHeight="1" thickBot="1">
      <c r="A22" s="134" t="s">
        <v>37</v>
      </c>
      <c r="B22" s="135">
        <v>2</v>
      </c>
      <c r="C22" s="135">
        <v>3</v>
      </c>
      <c r="D22" s="135">
        <v>1</v>
      </c>
      <c r="E22" s="135">
        <v>0</v>
      </c>
      <c r="F22" s="135">
        <v>0</v>
      </c>
      <c r="G22" s="135">
        <v>3</v>
      </c>
      <c r="H22" s="135">
        <v>0</v>
      </c>
      <c r="I22" s="135">
        <v>3</v>
      </c>
      <c r="J22" s="135">
        <v>1</v>
      </c>
      <c r="K22" s="135">
        <v>4</v>
      </c>
      <c r="L22" s="135">
        <v>1</v>
      </c>
      <c r="M22" s="135">
        <v>0</v>
      </c>
      <c r="N22" s="136">
        <f t="shared" si="3"/>
        <v>5</v>
      </c>
      <c r="O22" s="136">
        <f t="shared" si="4"/>
        <v>13</v>
      </c>
      <c r="P22" s="136">
        <f t="shared" si="5"/>
        <v>18</v>
      </c>
      <c r="Q22" s="269" t="s">
        <v>315</v>
      </c>
    </row>
    <row r="23" spans="1:17" s="9" customFormat="1" ht="20.100000000000001" customHeight="1" thickTop="1" thickBot="1">
      <c r="A23" s="102" t="s">
        <v>0</v>
      </c>
      <c r="B23" s="103">
        <f>SUM(B9:B22)</f>
        <v>70</v>
      </c>
      <c r="C23" s="103">
        <f t="shared" ref="C23:P23" si="6">SUM(C9:C22)</f>
        <v>88</v>
      </c>
      <c r="D23" s="103">
        <f t="shared" si="6"/>
        <v>30</v>
      </c>
      <c r="E23" s="103">
        <f t="shared" si="6"/>
        <v>54</v>
      </c>
      <c r="F23" s="103">
        <f t="shared" si="6"/>
        <v>45</v>
      </c>
      <c r="G23" s="103">
        <f t="shared" si="6"/>
        <v>45</v>
      </c>
      <c r="H23" s="103">
        <f t="shared" si="6"/>
        <v>25</v>
      </c>
      <c r="I23" s="103">
        <f t="shared" si="6"/>
        <v>56</v>
      </c>
      <c r="J23" s="103">
        <f t="shared" si="6"/>
        <v>62</v>
      </c>
      <c r="K23" s="103">
        <f t="shared" si="6"/>
        <v>82</v>
      </c>
      <c r="L23" s="103">
        <f t="shared" si="6"/>
        <v>16</v>
      </c>
      <c r="M23" s="103">
        <f t="shared" si="6"/>
        <v>25</v>
      </c>
      <c r="N23" s="103">
        <f t="shared" si="6"/>
        <v>248</v>
      </c>
      <c r="O23" s="103">
        <f t="shared" si="6"/>
        <v>350</v>
      </c>
      <c r="P23" s="103">
        <f t="shared" si="6"/>
        <v>598</v>
      </c>
      <c r="Q23" s="268" t="s">
        <v>316</v>
      </c>
    </row>
    <row r="24" spans="1:17" hidden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</row>
    <row r="25" spans="1:17" hidden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3"/>
    </row>
    <row r="26" spans="1:17" hidden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3"/>
    </row>
    <row r="27" spans="1:17" hidden="1"/>
    <row r="28" spans="1:17" hidden="1"/>
    <row r="29" spans="1:17" hidden="1"/>
    <row r="30" spans="1:17" hidden="1"/>
    <row r="31" spans="1:17" hidden="1"/>
    <row r="32" spans="1:17" ht="13.5" thickTop="1"/>
  </sheetData>
  <mergeCells count="19">
    <mergeCell ref="A2:Q2"/>
    <mergeCell ref="B5:C5"/>
    <mergeCell ref="H6:I6"/>
    <mergeCell ref="J6:K6"/>
    <mergeCell ref="F5:G5"/>
    <mergeCell ref="H5:I5"/>
    <mergeCell ref="J5:K5"/>
    <mergeCell ref="Q5:Q8"/>
    <mergeCell ref="A3:Q3"/>
    <mergeCell ref="P4:Q4"/>
    <mergeCell ref="L6:M6"/>
    <mergeCell ref="A5:A8"/>
    <mergeCell ref="D5:E5"/>
    <mergeCell ref="B6:C6"/>
    <mergeCell ref="D6:E6"/>
    <mergeCell ref="F6:G6"/>
    <mergeCell ref="N5:P5"/>
    <mergeCell ref="L5:M5"/>
    <mergeCell ref="N6:P6"/>
  </mergeCells>
  <phoneticPr fontId="2" type="noConversion"/>
  <printOptions horizontalCentered="1"/>
  <pageMargins left="1" right="1" top="1" bottom="1" header="1" footer="1"/>
  <pageSetup paperSize="9" scale="85" orientation="landscape" r:id="rId1"/>
  <headerFooter alignWithMargins="0">
    <oddFooter>&amp;C&amp;"Arial,Bold"&amp;12 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6"/>
  <sheetViews>
    <sheetView rightToLeft="1" view="pageBreakPreview" zoomScale="75" zoomScaleNormal="79" zoomScaleSheetLayoutView="75" workbookViewId="0">
      <selection activeCell="N26" sqref="N26"/>
    </sheetView>
  </sheetViews>
  <sheetFormatPr defaultRowHeight="12.75"/>
  <cols>
    <col min="1" max="1" width="11.85546875" customWidth="1"/>
    <col min="2" max="3" width="8" customWidth="1"/>
    <col min="4" max="4" width="7.42578125" customWidth="1"/>
    <col min="5" max="6" width="8.5703125" customWidth="1"/>
    <col min="7" max="7" width="8.140625" customWidth="1"/>
    <col min="8" max="10" width="8" customWidth="1"/>
    <col min="11" max="11" width="7.28515625" customWidth="1"/>
    <col min="12" max="12" width="8" customWidth="1"/>
    <col min="13" max="13" width="7.85546875" customWidth="1"/>
    <col min="14" max="14" width="8.140625" customWidth="1"/>
    <col min="15" max="15" width="7.85546875" customWidth="1"/>
    <col min="16" max="16" width="8.5703125" customWidth="1"/>
    <col min="17" max="17" width="16" customWidth="1"/>
  </cols>
  <sheetData>
    <row r="1" spans="1:17" s="3" customFormat="1" ht="28.5" customHeight="1">
      <c r="A1" s="578" t="s">
        <v>841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</row>
    <row r="2" spans="1:17" s="3" customFormat="1" ht="30.75" customHeight="1">
      <c r="A2" s="701" t="s">
        <v>842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</row>
    <row r="3" spans="1:17" s="3" customFormat="1" ht="24.75" customHeight="1" thickBot="1">
      <c r="A3" s="707" t="s">
        <v>265</v>
      </c>
      <c r="B3" s="707"/>
      <c r="C3" s="707"/>
      <c r="D3" s="707"/>
      <c r="E3" s="707"/>
      <c r="F3" s="707"/>
      <c r="G3" s="707"/>
      <c r="H3" s="707"/>
      <c r="I3" s="707"/>
      <c r="J3" s="53"/>
      <c r="K3" s="53"/>
      <c r="L3" s="53"/>
      <c r="M3" s="53"/>
      <c r="N3" s="53"/>
      <c r="O3" s="612" t="s">
        <v>394</v>
      </c>
      <c r="P3" s="612"/>
      <c r="Q3" s="612"/>
    </row>
    <row r="4" spans="1:17" ht="20.100000000000001" customHeight="1" thickTop="1">
      <c r="A4" s="709" t="s">
        <v>1</v>
      </c>
      <c r="B4" s="704" t="s">
        <v>27</v>
      </c>
      <c r="C4" s="704"/>
      <c r="D4" s="704" t="s">
        <v>3</v>
      </c>
      <c r="E4" s="704"/>
      <c r="F4" s="704" t="s">
        <v>4</v>
      </c>
      <c r="G4" s="704"/>
      <c r="H4" s="704" t="s">
        <v>5</v>
      </c>
      <c r="I4" s="704"/>
      <c r="J4" s="704" t="s">
        <v>6</v>
      </c>
      <c r="K4" s="704"/>
      <c r="L4" s="704" t="s">
        <v>7</v>
      </c>
      <c r="M4" s="704"/>
      <c r="N4" s="704" t="s">
        <v>8</v>
      </c>
      <c r="O4" s="704"/>
      <c r="P4" s="704"/>
      <c r="Q4" s="704" t="s">
        <v>300</v>
      </c>
    </row>
    <row r="5" spans="1:17" ht="20.100000000000001" customHeight="1">
      <c r="A5" s="710"/>
      <c r="B5" s="708" t="s">
        <v>343</v>
      </c>
      <c r="C5" s="708"/>
      <c r="D5" s="708" t="s">
        <v>344</v>
      </c>
      <c r="E5" s="708"/>
      <c r="F5" s="708" t="s">
        <v>345</v>
      </c>
      <c r="G5" s="708"/>
      <c r="H5" s="708" t="s">
        <v>346</v>
      </c>
      <c r="I5" s="708"/>
      <c r="J5" s="708" t="s">
        <v>347</v>
      </c>
      <c r="K5" s="708"/>
      <c r="L5" s="708" t="s">
        <v>392</v>
      </c>
      <c r="M5" s="708"/>
      <c r="N5" s="708" t="s">
        <v>316</v>
      </c>
      <c r="O5" s="708"/>
      <c r="P5" s="433"/>
      <c r="Q5" s="705"/>
    </row>
    <row r="6" spans="1:17" ht="20.100000000000001" customHeight="1">
      <c r="A6" s="710"/>
      <c r="B6" s="304" t="s">
        <v>9</v>
      </c>
      <c r="C6" s="304" t="s">
        <v>10</v>
      </c>
      <c r="D6" s="304" t="s">
        <v>9</v>
      </c>
      <c r="E6" s="304" t="s">
        <v>10</v>
      </c>
      <c r="F6" s="304" t="s">
        <v>9</v>
      </c>
      <c r="G6" s="304" t="s">
        <v>10</v>
      </c>
      <c r="H6" s="304" t="s">
        <v>9</v>
      </c>
      <c r="I6" s="304" t="s">
        <v>10</v>
      </c>
      <c r="J6" s="304" t="s">
        <v>9</v>
      </c>
      <c r="K6" s="304" t="s">
        <v>10</v>
      </c>
      <c r="L6" s="304" t="s">
        <v>9</v>
      </c>
      <c r="M6" s="304" t="s">
        <v>10</v>
      </c>
      <c r="N6" s="304" t="s">
        <v>9</v>
      </c>
      <c r="O6" s="304" t="s">
        <v>10</v>
      </c>
      <c r="P6" s="305" t="s">
        <v>11</v>
      </c>
      <c r="Q6" s="705"/>
    </row>
    <row r="7" spans="1:17" ht="20.100000000000001" customHeight="1" thickBot="1">
      <c r="A7" s="424"/>
      <c r="B7" s="434" t="s">
        <v>333</v>
      </c>
      <c r="C7" s="434" t="s">
        <v>334</v>
      </c>
      <c r="D7" s="434" t="s">
        <v>333</v>
      </c>
      <c r="E7" s="434" t="s">
        <v>334</v>
      </c>
      <c r="F7" s="434" t="s">
        <v>333</v>
      </c>
      <c r="G7" s="434" t="s">
        <v>334</v>
      </c>
      <c r="H7" s="434" t="s">
        <v>333</v>
      </c>
      <c r="I7" s="434" t="s">
        <v>334</v>
      </c>
      <c r="J7" s="434" t="s">
        <v>333</v>
      </c>
      <c r="K7" s="434" t="s">
        <v>334</v>
      </c>
      <c r="L7" s="434" t="s">
        <v>333</v>
      </c>
      <c r="M7" s="434" t="s">
        <v>334</v>
      </c>
      <c r="N7" s="434" t="s">
        <v>333</v>
      </c>
      <c r="O7" s="434" t="s">
        <v>334</v>
      </c>
      <c r="P7" s="434" t="s">
        <v>335</v>
      </c>
      <c r="Q7" s="706"/>
    </row>
    <row r="8" spans="1:17" ht="20.100000000000001" customHeight="1" thickTop="1">
      <c r="A8" s="77" t="s">
        <v>28</v>
      </c>
      <c r="B8" s="104">
        <v>11</v>
      </c>
      <c r="C8" s="104">
        <v>9</v>
      </c>
      <c r="D8" s="104">
        <v>0</v>
      </c>
      <c r="E8" s="104">
        <v>8</v>
      </c>
      <c r="F8" s="104">
        <v>5</v>
      </c>
      <c r="G8" s="104">
        <v>7</v>
      </c>
      <c r="H8" s="104">
        <v>2</v>
      </c>
      <c r="I8" s="104">
        <v>5</v>
      </c>
      <c r="J8" s="104">
        <v>10</v>
      </c>
      <c r="K8" s="104">
        <v>12</v>
      </c>
      <c r="L8" s="104">
        <v>0</v>
      </c>
      <c r="M8" s="104">
        <v>1</v>
      </c>
      <c r="N8" s="501">
        <f t="shared" ref="N8" si="0">SUM(L8,J8,H8,F8,D8,B8)</f>
        <v>28</v>
      </c>
      <c r="O8" s="501">
        <f t="shared" ref="O8" si="1">SUM(M8,K8,I8,G8,E8,C8)</f>
        <v>42</v>
      </c>
      <c r="P8" s="68">
        <f t="shared" ref="P8" si="2">SUM(N8:O8)</f>
        <v>70</v>
      </c>
      <c r="Q8" s="323" t="s">
        <v>301</v>
      </c>
    </row>
    <row r="9" spans="1:17" ht="20.100000000000001" customHeight="1">
      <c r="A9" s="76" t="s">
        <v>39</v>
      </c>
      <c r="B9" s="68">
        <v>2</v>
      </c>
      <c r="C9" s="68">
        <v>3</v>
      </c>
      <c r="D9" s="68">
        <v>2</v>
      </c>
      <c r="E9" s="68">
        <v>1</v>
      </c>
      <c r="F9" s="68">
        <v>2</v>
      </c>
      <c r="G9" s="68">
        <v>3</v>
      </c>
      <c r="H9" s="68">
        <v>1</v>
      </c>
      <c r="I9" s="68">
        <v>3</v>
      </c>
      <c r="J9" s="68">
        <v>5</v>
      </c>
      <c r="K9" s="68">
        <v>4</v>
      </c>
      <c r="L9" s="68">
        <v>0</v>
      </c>
      <c r="M9" s="68">
        <v>0</v>
      </c>
      <c r="N9" s="90">
        <f t="shared" ref="N9:N21" si="3">SUM(L9,J9,H9,F9,D9,B9)</f>
        <v>12</v>
      </c>
      <c r="O9" s="90">
        <f t="shared" ref="O9:O21" si="4">SUM(M9,K9,I9,G9,E9,C9)</f>
        <v>14</v>
      </c>
      <c r="P9" s="68">
        <f t="shared" ref="P9:P21" si="5">SUM(N9:O9)</f>
        <v>26</v>
      </c>
      <c r="Q9" s="292" t="s">
        <v>302</v>
      </c>
    </row>
    <row r="10" spans="1:17" ht="20.100000000000001" customHeight="1">
      <c r="A10" s="76" t="s">
        <v>29</v>
      </c>
      <c r="B10" s="68">
        <v>5</v>
      </c>
      <c r="C10" s="68">
        <v>1</v>
      </c>
      <c r="D10" s="68">
        <v>0</v>
      </c>
      <c r="E10" s="68">
        <v>3</v>
      </c>
      <c r="F10" s="68">
        <v>1</v>
      </c>
      <c r="G10" s="68">
        <v>2</v>
      </c>
      <c r="H10" s="68">
        <v>0</v>
      </c>
      <c r="I10" s="68">
        <v>2</v>
      </c>
      <c r="J10" s="68">
        <v>1</v>
      </c>
      <c r="K10" s="68">
        <v>4</v>
      </c>
      <c r="L10" s="68">
        <v>0</v>
      </c>
      <c r="M10" s="68">
        <v>0</v>
      </c>
      <c r="N10" s="90">
        <f t="shared" si="3"/>
        <v>7</v>
      </c>
      <c r="O10" s="90">
        <f t="shared" si="4"/>
        <v>12</v>
      </c>
      <c r="P10" s="68">
        <f t="shared" si="5"/>
        <v>19</v>
      </c>
      <c r="Q10" s="292" t="s">
        <v>303</v>
      </c>
    </row>
    <row r="11" spans="1:17" ht="20.100000000000001" customHeight="1">
      <c r="A11" s="76" t="s">
        <v>40</v>
      </c>
      <c r="B11" s="68">
        <v>3</v>
      </c>
      <c r="C11" s="68">
        <v>3</v>
      </c>
      <c r="D11" s="68">
        <v>1</v>
      </c>
      <c r="E11" s="68">
        <v>0</v>
      </c>
      <c r="F11" s="68">
        <v>2</v>
      </c>
      <c r="G11" s="68">
        <v>0</v>
      </c>
      <c r="H11" s="68">
        <v>5</v>
      </c>
      <c r="I11" s="68">
        <v>0</v>
      </c>
      <c r="J11" s="68">
        <v>6</v>
      </c>
      <c r="K11" s="68">
        <v>3</v>
      </c>
      <c r="L11" s="68">
        <v>0</v>
      </c>
      <c r="M11" s="68">
        <v>0</v>
      </c>
      <c r="N11" s="90">
        <f t="shared" si="3"/>
        <v>17</v>
      </c>
      <c r="O11" s="90">
        <f t="shared" si="4"/>
        <v>6</v>
      </c>
      <c r="P11" s="68">
        <f t="shared" si="5"/>
        <v>23</v>
      </c>
      <c r="Q11" s="292" t="s">
        <v>304</v>
      </c>
    </row>
    <row r="12" spans="1:17" ht="20.100000000000001" customHeight="1">
      <c r="A12" s="76" t="s">
        <v>30</v>
      </c>
      <c r="B12" s="68">
        <v>11</v>
      </c>
      <c r="C12" s="68">
        <v>20</v>
      </c>
      <c r="D12" s="68">
        <v>10</v>
      </c>
      <c r="E12" s="68">
        <v>9</v>
      </c>
      <c r="F12" s="68">
        <v>7</v>
      </c>
      <c r="G12" s="68">
        <v>8</v>
      </c>
      <c r="H12" s="68">
        <v>4</v>
      </c>
      <c r="I12" s="68">
        <v>15</v>
      </c>
      <c r="J12" s="68">
        <v>9</v>
      </c>
      <c r="K12" s="68">
        <v>15</v>
      </c>
      <c r="L12" s="68">
        <v>8</v>
      </c>
      <c r="M12" s="68">
        <v>15</v>
      </c>
      <c r="N12" s="90">
        <f t="shared" si="3"/>
        <v>49</v>
      </c>
      <c r="O12" s="90">
        <f t="shared" si="4"/>
        <v>82</v>
      </c>
      <c r="P12" s="68">
        <f t="shared" si="5"/>
        <v>131</v>
      </c>
      <c r="Q12" s="292" t="s">
        <v>305</v>
      </c>
    </row>
    <row r="13" spans="1:17" ht="20.100000000000001" customHeight="1">
      <c r="A13" s="76" t="s">
        <v>31</v>
      </c>
      <c r="B13" s="68">
        <v>6</v>
      </c>
      <c r="C13" s="68">
        <v>3</v>
      </c>
      <c r="D13" s="68">
        <v>3</v>
      </c>
      <c r="E13" s="68">
        <v>9</v>
      </c>
      <c r="F13" s="68">
        <v>5</v>
      </c>
      <c r="G13" s="68">
        <v>7</v>
      </c>
      <c r="H13" s="68">
        <v>2</v>
      </c>
      <c r="I13" s="68">
        <v>3</v>
      </c>
      <c r="J13" s="68">
        <v>7</v>
      </c>
      <c r="K13" s="68">
        <v>5</v>
      </c>
      <c r="L13" s="68">
        <v>2</v>
      </c>
      <c r="M13" s="68">
        <v>3</v>
      </c>
      <c r="N13" s="90">
        <f t="shared" si="3"/>
        <v>25</v>
      </c>
      <c r="O13" s="90">
        <f t="shared" si="4"/>
        <v>30</v>
      </c>
      <c r="P13" s="68">
        <f t="shared" si="5"/>
        <v>55</v>
      </c>
      <c r="Q13" s="292" t="s">
        <v>307</v>
      </c>
    </row>
    <row r="14" spans="1:17" ht="20.100000000000001" customHeight="1">
      <c r="A14" s="76" t="s">
        <v>32</v>
      </c>
      <c r="B14" s="138">
        <v>2</v>
      </c>
      <c r="C14" s="138">
        <v>5</v>
      </c>
      <c r="D14" s="138">
        <v>0</v>
      </c>
      <c r="E14" s="138">
        <v>2</v>
      </c>
      <c r="F14" s="138">
        <v>3</v>
      </c>
      <c r="G14" s="138">
        <v>1</v>
      </c>
      <c r="H14" s="138">
        <v>0</v>
      </c>
      <c r="I14" s="138">
        <v>3</v>
      </c>
      <c r="J14" s="138">
        <v>3</v>
      </c>
      <c r="K14" s="138">
        <v>1</v>
      </c>
      <c r="L14" s="138">
        <v>0</v>
      </c>
      <c r="M14" s="138">
        <v>0</v>
      </c>
      <c r="N14" s="90">
        <f t="shared" si="3"/>
        <v>8</v>
      </c>
      <c r="O14" s="90">
        <f t="shared" si="4"/>
        <v>12</v>
      </c>
      <c r="P14" s="68">
        <f t="shared" si="5"/>
        <v>20</v>
      </c>
      <c r="Q14" s="292" t="s">
        <v>308</v>
      </c>
    </row>
    <row r="15" spans="1:17" ht="20.100000000000001" customHeight="1">
      <c r="A15" s="76" t="s">
        <v>33</v>
      </c>
      <c r="B15" s="68">
        <v>6</v>
      </c>
      <c r="C15" s="68">
        <v>3</v>
      </c>
      <c r="D15" s="68">
        <v>1</v>
      </c>
      <c r="E15" s="68">
        <v>3</v>
      </c>
      <c r="F15" s="68">
        <v>5</v>
      </c>
      <c r="G15" s="68">
        <v>3</v>
      </c>
      <c r="H15" s="68">
        <v>2</v>
      </c>
      <c r="I15" s="68">
        <v>2</v>
      </c>
      <c r="J15" s="68">
        <v>5</v>
      </c>
      <c r="K15" s="68">
        <v>3</v>
      </c>
      <c r="L15" s="68">
        <v>2</v>
      </c>
      <c r="M15" s="68">
        <v>0</v>
      </c>
      <c r="N15" s="90">
        <f t="shared" si="3"/>
        <v>21</v>
      </c>
      <c r="O15" s="90">
        <f t="shared" si="4"/>
        <v>14</v>
      </c>
      <c r="P15" s="68">
        <f t="shared" si="5"/>
        <v>35</v>
      </c>
      <c r="Q15" s="292" t="s">
        <v>309</v>
      </c>
    </row>
    <row r="16" spans="1:17" ht="20.100000000000001" customHeight="1">
      <c r="A16" s="139" t="s">
        <v>21</v>
      </c>
      <c r="B16" s="68">
        <v>9</v>
      </c>
      <c r="C16" s="68">
        <v>10</v>
      </c>
      <c r="D16" s="68">
        <v>5</v>
      </c>
      <c r="E16" s="68">
        <v>5</v>
      </c>
      <c r="F16" s="68">
        <v>4</v>
      </c>
      <c r="G16" s="68">
        <v>2</v>
      </c>
      <c r="H16" s="68">
        <v>7</v>
      </c>
      <c r="I16" s="68">
        <v>6</v>
      </c>
      <c r="J16" s="68">
        <v>3</v>
      </c>
      <c r="K16" s="68">
        <v>16</v>
      </c>
      <c r="L16" s="68">
        <v>3</v>
      </c>
      <c r="M16" s="68">
        <v>0</v>
      </c>
      <c r="N16" s="90">
        <f t="shared" si="3"/>
        <v>31</v>
      </c>
      <c r="O16" s="90">
        <f t="shared" si="4"/>
        <v>39</v>
      </c>
      <c r="P16" s="68">
        <f t="shared" si="5"/>
        <v>70</v>
      </c>
      <c r="Q16" s="292" t="s">
        <v>310</v>
      </c>
    </row>
    <row r="17" spans="1:17" ht="20.100000000000001" customHeight="1">
      <c r="A17" s="76" t="s">
        <v>22</v>
      </c>
      <c r="B17" s="68">
        <v>6</v>
      </c>
      <c r="C17" s="68">
        <v>2</v>
      </c>
      <c r="D17" s="68">
        <v>3</v>
      </c>
      <c r="E17" s="68">
        <v>2</v>
      </c>
      <c r="F17" s="68">
        <v>2</v>
      </c>
      <c r="G17" s="68">
        <v>2</v>
      </c>
      <c r="H17" s="68">
        <v>0</v>
      </c>
      <c r="I17" s="68">
        <v>2</v>
      </c>
      <c r="J17" s="68">
        <v>4</v>
      </c>
      <c r="K17" s="68">
        <v>3</v>
      </c>
      <c r="L17" s="68">
        <v>0</v>
      </c>
      <c r="M17" s="68">
        <v>0</v>
      </c>
      <c r="N17" s="90">
        <f t="shared" si="3"/>
        <v>15</v>
      </c>
      <c r="O17" s="90">
        <f t="shared" si="4"/>
        <v>11</v>
      </c>
      <c r="P17" s="68">
        <f t="shared" si="5"/>
        <v>26</v>
      </c>
      <c r="Q17" s="292" t="s">
        <v>311</v>
      </c>
    </row>
    <row r="18" spans="1:17" ht="20.100000000000001" customHeight="1">
      <c r="A18" s="76" t="s">
        <v>34</v>
      </c>
      <c r="B18" s="68">
        <v>5</v>
      </c>
      <c r="C18" s="68">
        <v>19</v>
      </c>
      <c r="D18" s="68">
        <v>1</v>
      </c>
      <c r="E18" s="68">
        <v>10</v>
      </c>
      <c r="F18" s="68">
        <v>9</v>
      </c>
      <c r="G18" s="68">
        <v>6</v>
      </c>
      <c r="H18" s="68">
        <v>1</v>
      </c>
      <c r="I18" s="68">
        <v>10</v>
      </c>
      <c r="J18" s="68">
        <v>5</v>
      </c>
      <c r="K18" s="68">
        <v>10</v>
      </c>
      <c r="L18" s="68">
        <v>0</v>
      </c>
      <c r="M18" s="68">
        <v>0</v>
      </c>
      <c r="N18" s="90">
        <f t="shared" si="3"/>
        <v>21</v>
      </c>
      <c r="O18" s="90">
        <f t="shared" si="4"/>
        <v>55</v>
      </c>
      <c r="P18" s="68">
        <f t="shared" si="5"/>
        <v>76</v>
      </c>
      <c r="Q18" s="292" t="s">
        <v>312</v>
      </c>
    </row>
    <row r="19" spans="1:17" ht="20.100000000000001" customHeight="1">
      <c r="A19" s="76" t="s">
        <v>35</v>
      </c>
      <c r="B19" s="68">
        <v>2</v>
      </c>
      <c r="C19" s="68">
        <v>6</v>
      </c>
      <c r="D19" s="68">
        <v>2</v>
      </c>
      <c r="E19" s="68">
        <v>2</v>
      </c>
      <c r="F19" s="68">
        <v>1</v>
      </c>
      <c r="G19" s="68">
        <v>2</v>
      </c>
      <c r="H19" s="68">
        <v>1</v>
      </c>
      <c r="I19" s="68">
        <v>4</v>
      </c>
      <c r="J19" s="68">
        <v>4</v>
      </c>
      <c r="K19" s="68">
        <v>7</v>
      </c>
      <c r="L19" s="68">
        <v>0</v>
      </c>
      <c r="M19" s="68">
        <v>5</v>
      </c>
      <c r="N19" s="90">
        <f t="shared" si="3"/>
        <v>10</v>
      </c>
      <c r="O19" s="90">
        <f t="shared" si="4"/>
        <v>26</v>
      </c>
      <c r="P19" s="68">
        <f t="shared" si="5"/>
        <v>36</v>
      </c>
      <c r="Q19" s="292" t="s">
        <v>313</v>
      </c>
    </row>
    <row r="20" spans="1:17" ht="20.100000000000001" customHeight="1">
      <c r="A20" s="76" t="s">
        <v>36</v>
      </c>
      <c r="B20" s="68">
        <v>4</v>
      </c>
      <c r="C20" s="68">
        <v>1</v>
      </c>
      <c r="D20" s="68">
        <v>2</v>
      </c>
      <c r="E20" s="68">
        <v>0</v>
      </c>
      <c r="F20" s="68">
        <v>0</v>
      </c>
      <c r="G20" s="68">
        <v>1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1</v>
      </c>
      <c r="N20" s="90">
        <f t="shared" si="3"/>
        <v>6</v>
      </c>
      <c r="O20" s="90">
        <f t="shared" si="4"/>
        <v>3</v>
      </c>
      <c r="P20" s="68">
        <f t="shared" si="5"/>
        <v>9</v>
      </c>
      <c r="Q20" s="239" t="s">
        <v>314</v>
      </c>
    </row>
    <row r="21" spans="1:17" ht="20.100000000000001" customHeight="1" thickBot="1">
      <c r="A21" s="158" t="s">
        <v>37</v>
      </c>
      <c r="B21" s="72">
        <v>2</v>
      </c>
      <c r="C21" s="72">
        <v>3</v>
      </c>
      <c r="D21" s="72">
        <v>1</v>
      </c>
      <c r="E21" s="72">
        <v>0</v>
      </c>
      <c r="F21" s="72">
        <v>0</v>
      </c>
      <c r="G21" s="72">
        <v>3</v>
      </c>
      <c r="H21" s="72">
        <v>0</v>
      </c>
      <c r="I21" s="72">
        <v>3</v>
      </c>
      <c r="J21" s="72">
        <v>1</v>
      </c>
      <c r="K21" s="72">
        <v>4</v>
      </c>
      <c r="L21" s="72">
        <v>1</v>
      </c>
      <c r="M21" s="72">
        <v>0</v>
      </c>
      <c r="N21" s="91">
        <f t="shared" si="3"/>
        <v>5</v>
      </c>
      <c r="O21" s="91">
        <f t="shared" si="4"/>
        <v>13</v>
      </c>
      <c r="P21" s="72">
        <f t="shared" si="5"/>
        <v>18</v>
      </c>
      <c r="Q21" s="324" t="s">
        <v>315</v>
      </c>
    </row>
    <row r="22" spans="1:17" ht="20.100000000000001" customHeight="1" thickTop="1" thickBot="1">
      <c r="A22" s="159" t="s">
        <v>0</v>
      </c>
      <c r="B22" s="66">
        <f>SUM(B8:B21)</f>
        <v>74</v>
      </c>
      <c r="C22" s="66">
        <f t="shared" ref="C22:P22" si="6">SUM(C8:C21)</f>
        <v>88</v>
      </c>
      <c r="D22" s="66">
        <f t="shared" si="6"/>
        <v>31</v>
      </c>
      <c r="E22" s="66">
        <f t="shared" si="6"/>
        <v>54</v>
      </c>
      <c r="F22" s="66">
        <f t="shared" si="6"/>
        <v>46</v>
      </c>
      <c r="G22" s="66">
        <f t="shared" si="6"/>
        <v>47</v>
      </c>
      <c r="H22" s="66">
        <f t="shared" si="6"/>
        <v>25</v>
      </c>
      <c r="I22" s="66">
        <f t="shared" si="6"/>
        <v>58</v>
      </c>
      <c r="J22" s="66">
        <f t="shared" si="6"/>
        <v>63</v>
      </c>
      <c r="K22" s="66">
        <f t="shared" si="6"/>
        <v>87</v>
      </c>
      <c r="L22" s="66">
        <f t="shared" si="6"/>
        <v>16</v>
      </c>
      <c r="M22" s="66">
        <f t="shared" si="6"/>
        <v>25</v>
      </c>
      <c r="N22" s="66">
        <f t="shared" si="6"/>
        <v>255</v>
      </c>
      <c r="O22" s="66">
        <f t="shared" si="6"/>
        <v>359</v>
      </c>
      <c r="P22" s="66">
        <f t="shared" si="6"/>
        <v>614</v>
      </c>
      <c r="Q22" s="325" t="s">
        <v>316</v>
      </c>
    </row>
    <row r="23" spans="1:17" ht="13.5" thickTop="1"/>
    <row r="24" spans="1:17" hidden="1"/>
    <row r="25" spans="1:17" hidden="1"/>
    <row r="26" spans="1:17" hidden="1"/>
  </sheetData>
  <mergeCells count="20">
    <mergeCell ref="A1:P1"/>
    <mergeCell ref="B4:C4"/>
    <mergeCell ref="D4:E4"/>
    <mergeCell ref="F4:G4"/>
    <mergeCell ref="H4:I4"/>
    <mergeCell ref="J4:K4"/>
    <mergeCell ref="L4:M4"/>
    <mergeCell ref="N4:P4"/>
    <mergeCell ref="A4:A6"/>
    <mergeCell ref="L5:M5"/>
    <mergeCell ref="A2:Q2"/>
    <mergeCell ref="O3:Q3"/>
    <mergeCell ref="Q4:Q7"/>
    <mergeCell ref="A3:I3"/>
    <mergeCell ref="B5:C5"/>
    <mergeCell ref="D5:E5"/>
    <mergeCell ref="F5:G5"/>
    <mergeCell ref="H5:I5"/>
    <mergeCell ref="J5:K5"/>
    <mergeCell ref="N5:O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8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12.140625" customWidth="1"/>
    <col min="2" max="2" width="9.28515625" customWidth="1"/>
    <col min="3" max="3" width="10" customWidth="1"/>
    <col min="4" max="4" width="10.140625" customWidth="1"/>
    <col min="5" max="5" width="8.42578125" customWidth="1"/>
    <col min="6" max="6" width="10.140625" customWidth="1"/>
    <col min="7" max="7" width="8.85546875" customWidth="1"/>
    <col min="8" max="8" width="7.85546875" customWidth="1"/>
    <col min="9" max="9" width="8.42578125" customWidth="1"/>
    <col min="10" max="10" width="8.28515625" customWidth="1"/>
    <col min="11" max="11" width="7.7109375" customWidth="1"/>
    <col min="12" max="12" width="8.85546875" customWidth="1"/>
    <col min="13" max="13" width="9.5703125" customWidth="1"/>
    <col min="14" max="14" width="9.42578125" customWidth="1"/>
    <col min="15" max="15" width="10.140625" customWidth="1"/>
    <col min="16" max="16" width="12.85546875" hidden="1" customWidth="1"/>
    <col min="17" max="17" width="16.7109375" customWidth="1"/>
  </cols>
  <sheetData>
    <row r="1" spans="1:17" s="1" customFormat="1" ht="29.25" customHeight="1">
      <c r="A1" s="577" t="s">
        <v>732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s="1" customFormat="1" ht="45.75" customHeight="1">
      <c r="A2" s="577" t="s">
        <v>733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</row>
    <row r="3" spans="1:17" s="1" customFormat="1" ht="28.5" customHeight="1" thickBot="1">
      <c r="A3" s="716" t="s">
        <v>266</v>
      </c>
      <c r="B3" s="71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666" t="s">
        <v>397</v>
      </c>
      <c r="P3" s="666"/>
      <c r="Q3" s="666"/>
    </row>
    <row r="4" spans="1:17" ht="20.100000000000001" customHeight="1" thickTop="1">
      <c r="A4" s="714" t="s">
        <v>66</v>
      </c>
      <c r="B4" s="714" t="s">
        <v>114</v>
      </c>
      <c r="C4" s="714" t="s">
        <v>227</v>
      </c>
      <c r="D4" s="714" t="s">
        <v>230</v>
      </c>
      <c r="E4" s="714"/>
      <c r="F4" s="714"/>
      <c r="G4" s="714" t="s">
        <v>50</v>
      </c>
      <c r="H4" s="714"/>
      <c r="I4" s="714"/>
      <c r="J4" s="714" t="s">
        <v>51</v>
      </c>
      <c r="K4" s="714"/>
      <c r="L4" s="714"/>
      <c r="M4" s="714" t="s">
        <v>115</v>
      </c>
      <c r="N4" s="714"/>
      <c r="O4" s="714"/>
      <c r="P4" s="435"/>
      <c r="Q4" s="704" t="s">
        <v>300</v>
      </c>
    </row>
    <row r="5" spans="1:17" ht="20.100000000000001" customHeight="1">
      <c r="A5" s="712"/>
      <c r="B5" s="712"/>
      <c r="C5" s="712"/>
      <c r="D5" s="710" t="s">
        <v>328</v>
      </c>
      <c r="E5" s="710"/>
      <c r="F5" s="710"/>
      <c r="G5" s="710" t="s">
        <v>350</v>
      </c>
      <c r="H5" s="710"/>
      <c r="I5" s="710"/>
      <c r="J5" s="710" t="s">
        <v>330</v>
      </c>
      <c r="K5" s="710"/>
      <c r="L5" s="710"/>
      <c r="M5" s="710" t="s">
        <v>331</v>
      </c>
      <c r="N5" s="710"/>
      <c r="O5" s="710"/>
      <c r="P5" s="436"/>
      <c r="Q5" s="705"/>
    </row>
    <row r="6" spans="1:17" ht="23.25" customHeight="1">
      <c r="A6" s="712"/>
      <c r="B6" s="715" t="s">
        <v>395</v>
      </c>
      <c r="C6" s="712" t="s">
        <v>396</v>
      </c>
      <c r="D6" s="541" t="s">
        <v>9</v>
      </c>
      <c r="E6" s="541" t="s">
        <v>10</v>
      </c>
      <c r="F6" s="540" t="s">
        <v>11</v>
      </c>
      <c r="G6" s="541" t="s">
        <v>9</v>
      </c>
      <c r="H6" s="541" t="s">
        <v>10</v>
      </c>
      <c r="I6" s="540" t="s">
        <v>11</v>
      </c>
      <c r="J6" s="541" t="s">
        <v>9</v>
      </c>
      <c r="K6" s="541" t="s">
        <v>10</v>
      </c>
      <c r="L6" s="540" t="s">
        <v>11</v>
      </c>
      <c r="M6" s="541" t="s">
        <v>9</v>
      </c>
      <c r="N6" s="541" t="s">
        <v>10</v>
      </c>
      <c r="O6" s="540" t="s">
        <v>11</v>
      </c>
      <c r="P6" s="437"/>
      <c r="Q6" s="705"/>
    </row>
    <row r="7" spans="1:17" ht="20.25" customHeight="1" thickBot="1">
      <c r="A7" s="549"/>
      <c r="B7" s="711"/>
      <c r="C7" s="713"/>
      <c r="D7" s="549" t="s">
        <v>333</v>
      </c>
      <c r="E7" s="549" t="s">
        <v>334</v>
      </c>
      <c r="F7" s="550" t="s">
        <v>378</v>
      </c>
      <c r="G7" s="549" t="s">
        <v>333</v>
      </c>
      <c r="H7" s="549" t="s">
        <v>334</v>
      </c>
      <c r="I7" s="550" t="s">
        <v>378</v>
      </c>
      <c r="J7" s="549" t="s">
        <v>333</v>
      </c>
      <c r="K7" s="549" t="s">
        <v>334</v>
      </c>
      <c r="L7" s="550" t="s">
        <v>378</v>
      </c>
      <c r="M7" s="549" t="s">
        <v>333</v>
      </c>
      <c r="N7" s="549" t="s">
        <v>334</v>
      </c>
      <c r="O7" s="550" t="s">
        <v>378</v>
      </c>
      <c r="P7" s="551"/>
      <c r="Q7" s="711"/>
    </row>
    <row r="8" spans="1:17" ht="25.5" customHeight="1">
      <c r="A8" s="233" t="s">
        <v>29</v>
      </c>
      <c r="B8" s="81">
        <v>1</v>
      </c>
      <c r="C8" s="81">
        <v>48</v>
      </c>
      <c r="D8" s="81">
        <v>10</v>
      </c>
      <c r="E8" s="81">
        <v>3</v>
      </c>
      <c r="F8" s="81">
        <f t="shared" ref="F8:F16" si="0">SUM(D8:E8)</f>
        <v>13</v>
      </c>
      <c r="G8" s="81">
        <v>3</v>
      </c>
      <c r="H8" s="81">
        <v>1</v>
      </c>
      <c r="I8" s="81">
        <f t="shared" ref="I8:I16" si="1">SUM(G8:H8)</f>
        <v>4</v>
      </c>
      <c r="J8" s="81">
        <v>2</v>
      </c>
      <c r="K8" s="81">
        <v>1</v>
      </c>
      <c r="L8" s="81">
        <f t="shared" ref="L8:L16" si="2">SUM(J8:K8)</f>
        <v>3</v>
      </c>
      <c r="M8" s="81">
        <v>4</v>
      </c>
      <c r="N8" s="81">
        <v>5</v>
      </c>
      <c r="O8" s="81">
        <f t="shared" ref="O8:O16" si="3">SUM(M8:N8)</f>
        <v>9</v>
      </c>
      <c r="P8" s="81"/>
      <c r="Q8" s="543" t="s">
        <v>303</v>
      </c>
    </row>
    <row r="9" spans="1:17" ht="25.5" customHeight="1">
      <c r="A9" s="140" t="s">
        <v>30</v>
      </c>
      <c r="B9" s="79">
        <v>2</v>
      </c>
      <c r="C9" s="79">
        <v>110</v>
      </c>
      <c r="D9" s="79">
        <v>73</v>
      </c>
      <c r="E9" s="79">
        <v>53</v>
      </c>
      <c r="F9" s="79">
        <f t="shared" si="0"/>
        <v>126</v>
      </c>
      <c r="G9" s="79">
        <v>34</v>
      </c>
      <c r="H9" s="79">
        <v>29</v>
      </c>
      <c r="I9" s="79">
        <f t="shared" si="1"/>
        <v>63</v>
      </c>
      <c r="J9" s="79">
        <v>42</v>
      </c>
      <c r="K9" s="79">
        <v>31</v>
      </c>
      <c r="L9" s="79">
        <f t="shared" si="2"/>
        <v>73</v>
      </c>
      <c r="M9" s="79">
        <v>106</v>
      </c>
      <c r="N9" s="79">
        <v>27</v>
      </c>
      <c r="O9" s="79">
        <f t="shared" si="3"/>
        <v>133</v>
      </c>
      <c r="P9" s="79"/>
      <c r="Q9" s="271" t="s">
        <v>305</v>
      </c>
    </row>
    <row r="10" spans="1:17" ht="25.5" customHeight="1">
      <c r="A10" s="140" t="s">
        <v>31</v>
      </c>
      <c r="B10" s="79">
        <v>1</v>
      </c>
      <c r="C10" s="79">
        <v>44</v>
      </c>
      <c r="D10" s="79">
        <v>20</v>
      </c>
      <c r="E10" s="79">
        <v>15</v>
      </c>
      <c r="F10" s="79">
        <f t="shared" si="0"/>
        <v>35</v>
      </c>
      <c r="G10" s="79">
        <v>6</v>
      </c>
      <c r="H10" s="79">
        <v>7</v>
      </c>
      <c r="I10" s="79">
        <f t="shared" si="1"/>
        <v>13</v>
      </c>
      <c r="J10" s="79">
        <v>4</v>
      </c>
      <c r="K10" s="79">
        <v>4</v>
      </c>
      <c r="L10" s="79">
        <f t="shared" si="2"/>
        <v>8</v>
      </c>
      <c r="M10" s="79">
        <v>30</v>
      </c>
      <c r="N10" s="79">
        <v>10</v>
      </c>
      <c r="O10" s="79">
        <f t="shared" si="3"/>
        <v>40</v>
      </c>
      <c r="P10" s="79"/>
      <c r="Q10" s="271" t="s">
        <v>307</v>
      </c>
    </row>
    <row r="11" spans="1:17" ht="25.5" customHeight="1">
      <c r="A11" s="140" t="s">
        <v>32</v>
      </c>
      <c r="B11" s="79">
        <v>1</v>
      </c>
      <c r="C11" s="79">
        <v>60</v>
      </c>
      <c r="D11" s="79">
        <v>18</v>
      </c>
      <c r="E11" s="79">
        <v>19</v>
      </c>
      <c r="F11" s="79">
        <f t="shared" si="0"/>
        <v>37</v>
      </c>
      <c r="G11" s="79">
        <v>5</v>
      </c>
      <c r="H11" s="79">
        <v>7</v>
      </c>
      <c r="I11" s="79">
        <f t="shared" si="1"/>
        <v>12</v>
      </c>
      <c r="J11" s="79">
        <v>8</v>
      </c>
      <c r="K11" s="79">
        <v>7</v>
      </c>
      <c r="L11" s="79">
        <f t="shared" si="2"/>
        <v>15</v>
      </c>
      <c r="M11" s="79">
        <v>22</v>
      </c>
      <c r="N11" s="79">
        <v>14</v>
      </c>
      <c r="O11" s="79">
        <f t="shared" si="3"/>
        <v>36</v>
      </c>
      <c r="P11" s="79"/>
      <c r="Q11" s="271" t="s">
        <v>308</v>
      </c>
    </row>
    <row r="12" spans="1:17" ht="25.5" customHeight="1">
      <c r="A12" s="140" t="s">
        <v>33</v>
      </c>
      <c r="B12" s="79">
        <v>1</v>
      </c>
      <c r="C12" s="79">
        <v>35</v>
      </c>
      <c r="D12" s="79">
        <v>21</v>
      </c>
      <c r="E12" s="79">
        <v>9</v>
      </c>
      <c r="F12" s="79">
        <f t="shared" si="0"/>
        <v>30</v>
      </c>
      <c r="G12" s="79">
        <v>7</v>
      </c>
      <c r="H12" s="79">
        <v>5</v>
      </c>
      <c r="I12" s="79">
        <f t="shared" si="1"/>
        <v>12</v>
      </c>
      <c r="J12" s="79">
        <v>4</v>
      </c>
      <c r="K12" s="79">
        <v>6</v>
      </c>
      <c r="L12" s="79">
        <f t="shared" si="2"/>
        <v>10</v>
      </c>
      <c r="M12" s="79">
        <v>24</v>
      </c>
      <c r="N12" s="79">
        <v>7</v>
      </c>
      <c r="O12" s="79">
        <f t="shared" si="3"/>
        <v>31</v>
      </c>
      <c r="P12" s="79"/>
      <c r="Q12" s="271" t="s">
        <v>309</v>
      </c>
    </row>
    <row r="13" spans="1:17" ht="25.5" customHeight="1">
      <c r="A13" s="140" t="s">
        <v>21</v>
      </c>
      <c r="B13" s="79">
        <v>1</v>
      </c>
      <c r="C13" s="79">
        <v>50</v>
      </c>
      <c r="D13" s="79">
        <v>17</v>
      </c>
      <c r="E13" s="79">
        <v>10</v>
      </c>
      <c r="F13" s="79">
        <f t="shared" si="0"/>
        <v>27</v>
      </c>
      <c r="G13" s="79">
        <v>3</v>
      </c>
      <c r="H13" s="79">
        <v>4</v>
      </c>
      <c r="I13" s="79">
        <f t="shared" si="1"/>
        <v>7</v>
      </c>
      <c r="J13" s="79">
        <v>2</v>
      </c>
      <c r="K13" s="79">
        <v>3</v>
      </c>
      <c r="L13" s="79">
        <f t="shared" si="2"/>
        <v>5</v>
      </c>
      <c r="M13" s="79">
        <v>29</v>
      </c>
      <c r="N13" s="79">
        <v>8</v>
      </c>
      <c r="O13" s="79">
        <f t="shared" si="3"/>
        <v>37</v>
      </c>
      <c r="P13" s="79"/>
      <c r="Q13" s="271" t="s">
        <v>310</v>
      </c>
    </row>
    <row r="14" spans="1:17" ht="25.5" customHeight="1">
      <c r="A14" s="140" t="s">
        <v>34</v>
      </c>
      <c r="B14" s="524">
        <v>1</v>
      </c>
      <c r="C14" s="524">
        <v>50</v>
      </c>
      <c r="D14" s="524">
        <v>5</v>
      </c>
      <c r="E14" s="524">
        <v>1</v>
      </c>
      <c r="F14" s="524">
        <f t="shared" si="0"/>
        <v>6</v>
      </c>
      <c r="G14" s="524">
        <v>5</v>
      </c>
      <c r="H14" s="524">
        <v>1</v>
      </c>
      <c r="I14" s="524">
        <f t="shared" si="1"/>
        <v>6</v>
      </c>
      <c r="J14" s="524">
        <v>0</v>
      </c>
      <c r="K14" s="524">
        <v>0</v>
      </c>
      <c r="L14" s="524">
        <f t="shared" si="2"/>
        <v>0</v>
      </c>
      <c r="M14" s="524">
        <v>10</v>
      </c>
      <c r="N14" s="524">
        <v>9</v>
      </c>
      <c r="O14" s="524">
        <f t="shared" si="3"/>
        <v>19</v>
      </c>
      <c r="P14" s="524"/>
      <c r="Q14" s="547" t="s">
        <v>312</v>
      </c>
    </row>
    <row r="15" spans="1:17" ht="25.5" customHeight="1">
      <c r="A15" s="140" t="s">
        <v>36</v>
      </c>
      <c r="B15" s="79">
        <v>1</v>
      </c>
      <c r="C15" s="79">
        <v>48</v>
      </c>
      <c r="D15" s="79">
        <v>15</v>
      </c>
      <c r="E15" s="79">
        <v>6</v>
      </c>
      <c r="F15" s="79">
        <f t="shared" si="0"/>
        <v>21</v>
      </c>
      <c r="G15" s="79">
        <v>4</v>
      </c>
      <c r="H15" s="79">
        <v>4</v>
      </c>
      <c r="I15" s="79">
        <f t="shared" si="1"/>
        <v>8</v>
      </c>
      <c r="J15" s="79">
        <v>10</v>
      </c>
      <c r="K15" s="79">
        <v>2</v>
      </c>
      <c r="L15" s="79">
        <f t="shared" si="2"/>
        <v>12</v>
      </c>
      <c r="M15" s="79">
        <v>26</v>
      </c>
      <c r="N15" s="79">
        <v>9</v>
      </c>
      <c r="O15" s="79">
        <f t="shared" si="3"/>
        <v>35</v>
      </c>
      <c r="P15" s="79"/>
      <c r="Q15" s="271" t="s">
        <v>314</v>
      </c>
    </row>
    <row r="16" spans="1:17" ht="25.5" customHeight="1" thickBot="1">
      <c r="A16" s="142" t="s">
        <v>37</v>
      </c>
      <c r="B16" s="143">
        <v>1</v>
      </c>
      <c r="C16" s="143">
        <v>60</v>
      </c>
      <c r="D16" s="143">
        <v>24</v>
      </c>
      <c r="E16" s="143">
        <v>14</v>
      </c>
      <c r="F16" s="143">
        <f t="shared" si="0"/>
        <v>38</v>
      </c>
      <c r="G16" s="143">
        <v>7</v>
      </c>
      <c r="H16" s="143">
        <v>2</v>
      </c>
      <c r="I16" s="143">
        <f t="shared" si="1"/>
        <v>9</v>
      </c>
      <c r="J16" s="143">
        <v>13</v>
      </c>
      <c r="K16" s="143">
        <v>6</v>
      </c>
      <c r="L16" s="143">
        <f t="shared" si="2"/>
        <v>19</v>
      </c>
      <c r="M16" s="143">
        <v>4</v>
      </c>
      <c r="N16" s="143">
        <v>9</v>
      </c>
      <c r="O16" s="143">
        <f t="shared" si="3"/>
        <v>13</v>
      </c>
      <c r="P16" s="143"/>
      <c r="Q16" s="326" t="s">
        <v>315</v>
      </c>
    </row>
    <row r="17" spans="1:17" ht="25.5" customHeight="1" thickTop="1" thickBot="1">
      <c r="A17" s="141" t="s">
        <v>0</v>
      </c>
      <c r="B17" s="95">
        <f t="shared" ref="B17:O17" si="4">SUM(B8:B16)</f>
        <v>10</v>
      </c>
      <c r="C17" s="95">
        <f t="shared" si="4"/>
        <v>505</v>
      </c>
      <c r="D17" s="95">
        <f t="shared" si="4"/>
        <v>203</v>
      </c>
      <c r="E17" s="95">
        <f t="shared" si="4"/>
        <v>130</v>
      </c>
      <c r="F17" s="95">
        <f t="shared" si="4"/>
        <v>333</v>
      </c>
      <c r="G17" s="95">
        <f t="shared" si="4"/>
        <v>74</v>
      </c>
      <c r="H17" s="95">
        <f t="shared" si="4"/>
        <v>60</v>
      </c>
      <c r="I17" s="95">
        <f t="shared" si="4"/>
        <v>134</v>
      </c>
      <c r="J17" s="95">
        <f t="shared" si="4"/>
        <v>85</v>
      </c>
      <c r="K17" s="95">
        <f t="shared" si="4"/>
        <v>60</v>
      </c>
      <c r="L17" s="95">
        <f t="shared" si="4"/>
        <v>145</v>
      </c>
      <c r="M17" s="95">
        <f t="shared" si="4"/>
        <v>255</v>
      </c>
      <c r="N17" s="95">
        <f t="shared" si="4"/>
        <v>98</v>
      </c>
      <c r="O17" s="95">
        <f t="shared" si="4"/>
        <v>353</v>
      </c>
      <c r="P17" s="95"/>
      <c r="Q17" s="268" t="s">
        <v>316</v>
      </c>
    </row>
    <row r="18" spans="1:17" ht="13.5" thickTop="1"/>
  </sheetData>
  <mergeCells count="18">
    <mergeCell ref="G4:I4"/>
    <mergeCell ref="J4:L4"/>
    <mergeCell ref="A1:Q1"/>
    <mergeCell ref="Q4:Q7"/>
    <mergeCell ref="C6:C7"/>
    <mergeCell ref="D5:F5"/>
    <mergeCell ref="G5:I5"/>
    <mergeCell ref="J5:L5"/>
    <mergeCell ref="A4:A6"/>
    <mergeCell ref="B4:B5"/>
    <mergeCell ref="A2:Q2"/>
    <mergeCell ref="O3:Q3"/>
    <mergeCell ref="M4:O4"/>
    <mergeCell ref="B6:B7"/>
    <mergeCell ref="M5:O5"/>
    <mergeCell ref="A3:B3"/>
    <mergeCell ref="C4:C5"/>
    <mergeCell ref="D4:F4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8"/>
  <sheetViews>
    <sheetView rightToLeft="1" view="pageBreakPreview" zoomScale="75" zoomScaleNormal="75" workbookViewId="0">
      <selection activeCell="O23" sqref="O23"/>
    </sheetView>
  </sheetViews>
  <sheetFormatPr defaultRowHeight="12.75"/>
  <cols>
    <col min="1" max="2" width="6.42578125" style="46" customWidth="1"/>
    <col min="3" max="3" width="6" style="46" customWidth="1"/>
    <col min="4" max="4" width="6.42578125" style="46" customWidth="1"/>
    <col min="5" max="5" width="6.5703125" style="46" customWidth="1"/>
    <col min="6" max="6" width="7" style="46" customWidth="1"/>
    <col min="7" max="7" width="7.5703125" style="46" customWidth="1"/>
    <col min="8" max="8" width="7.42578125" style="46" customWidth="1"/>
    <col min="9" max="10" width="8.42578125" style="46" customWidth="1"/>
    <col min="11" max="11" width="7.5703125" style="46" customWidth="1"/>
    <col min="12" max="12" width="9.85546875" style="46" customWidth="1"/>
    <col min="13" max="13" width="6.7109375" style="46" hidden="1" customWidth="1"/>
    <col min="14" max="14" width="6.28515625" style="46" hidden="1" customWidth="1"/>
    <col min="15" max="15" width="7.28515625" style="46" hidden="1" customWidth="1"/>
    <col min="16" max="16" width="8.28515625" style="46" hidden="1" customWidth="1"/>
    <col min="17" max="17" width="7.7109375" style="46" customWidth="1"/>
    <col min="18" max="18" width="8.85546875" style="46" customWidth="1"/>
    <col min="19" max="19" width="9.85546875" style="46" customWidth="1"/>
    <col min="20" max="16384" width="9.140625" style="46"/>
  </cols>
  <sheetData>
    <row r="1" spans="1:21" ht="29.25" customHeight="1">
      <c r="A1" s="730" t="s">
        <v>734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  <c r="U1" s="730"/>
    </row>
    <row r="2" spans="1:21" ht="29.25" customHeight="1">
      <c r="A2" s="665" t="s">
        <v>735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</row>
    <row r="3" spans="1:21" ht="29.25" customHeight="1" thickBot="1">
      <c r="A3" s="725" t="s">
        <v>267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18" t="s">
        <v>398</v>
      </c>
      <c r="U3" s="718"/>
    </row>
    <row r="4" spans="1:21" ht="25.5" customHeight="1" thickTop="1">
      <c r="A4" s="726" t="s">
        <v>1</v>
      </c>
      <c r="B4" s="726"/>
      <c r="C4" s="733" t="s">
        <v>870</v>
      </c>
      <c r="D4" s="733"/>
      <c r="E4" s="726" t="s">
        <v>860</v>
      </c>
      <c r="F4" s="726"/>
      <c r="G4" s="726" t="s">
        <v>867</v>
      </c>
      <c r="H4" s="726"/>
      <c r="I4" s="726" t="s">
        <v>868</v>
      </c>
      <c r="J4" s="726"/>
      <c r="K4" s="733" t="s">
        <v>234</v>
      </c>
      <c r="L4" s="733"/>
      <c r="M4" s="726" t="s">
        <v>64</v>
      </c>
      <c r="N4" s="726"/>
      <c r="O4" s="727" t="s">
        <v>128</v>
      </c>
      <c r="P4" s="727"/>
      <c r="Q4" s="726" t="s">
        <v>0</v>
      </c>
      <c r="R4" s="726"/>
      <c r="S4" s="726"/>
      <c r="T4" s="572" t="s">
        <v>300</v>
      </c>
      <c r="U4" s="572"/>
    </row>
    <row r="5" spans="1:21" ht="22.5" customHeight="1">
      <c r="A5" s="722"/>
      <c r="B5" s="722"/>
      <c r="C5" s="721" t="s">
        <v>871</v>
      </c>
      <c r="D5" s="721"/>
      <c r="E5" s="722"/>
      <c r="F5" s="722"/>
      <c r="G5" s="722"/>
      <c r="H5" s="722"/>
      <c r="I5" s="722"/>
      <c r="J5" s="722"/>
      <c r="K5" s="721" t="s">
        <v>690</v>
      </c>
      <c r="L5" s="721"/>
      <c r="M5" s="542"/>
      <c r="N5" s="542"/>
      <c r="O5" s="322"/>
      <c r="P5" s="322"/>
      <c r="Q5" s="722" t="s">
        <v>316</v>
      </c>
      <c r="R5" s="722"/>
      <c r="S5" s="722"/>
      <c r="T5" s="573"/>
      <c r="U5" s="573"/>
    </row>
    <row r="6" spans="1:21" ht="24" customHeight="1">
      <c r="A6" s="722"/>
      <c r="B6" s="722"/>
      <c r="C6" s="539" t="s">
        <v>9</v>
      </c>
      <c r="D6" s="539" t="s">
        <v>10</v>
      </c>
      <c r="E6" s="539" t="s">
        <v>9</v>
      </c>
      <c r="F6" s="539" t="s">
        <v>10</v>
      </c>
      <c r="G6" s="539" t="s">
        <v>9</v>
      </c>
      <c r="H6" s="539" t="s">
        <v>10</v>
      </c>
      <c r="I6" s="539" t="s">
        <v>9</v>
      </c>
      <c r="J6" s="539" t="s">
        <v>10</v>
      </c>
      <c r="K6" s="539" t="s">
        <v>9</v>
      </c>
      <c r="L6" s="539" t="s">
        <v>10</v>
      </c>
      <c r="M6" s="539" t="s">
        <v>9</v>
      </c>
      <c r="N6" s="539" t="s">
        <v>10</v>
      </c>
      <c r="O6" s="539" t="s">
        <v>9</v>
      </c>
      <c r="P6" s="539" t="s">
        <v>10</v>
      </c>
      <c r="Q6" s="539" t="s">
        <v>9</v>
      </c>
      <c r="R6" s="539" t="s">
        <v>10</v>
      </c>
      <c r="S6" s="542" t="s">
        <v>11</v>
      </c>
      <c r="T6" s="573"/>
      <c r="U6" s="573"/>
    </row>
    <row r="7" spans="1:21" ht="21.75" customHeight="1" thickBot="1">
      <c r="A7" s="729"/>
      <c r="B7" s="729"/>
      <c r="C7" s="553" t="s">
        <v>333</v>
      </c>
      <c r="D7" s="553" t="s">
        <v>334</v>
      </c>
      <c r="E7" s="553" t="s">
        <v>333</v>
      </c>
      <c r="F7" s="553" t="s">
        <v>334</v>
      </c>
      <c r="G7" s="553" t="s">
        <v>333</v>
      </c>
      <c r="H7" s="553" t="s">
        <v>334</v>
      </c>
      <c r="I7" s="553" t="s">
        <v>333</v>
      </c>
      <c r="J7" s="553" t="s">
        <v>334</v>
      </c>
      <c r="K7" s="553" t="s">
        <v>333</v>
      </c>
      <c r="L7" s="553" t="s">
        <v>334</v>
      </c>
      <c r="M7" s="553" t="s">
        <v>333</v>
      </c>
      <c r="N7" s="553" t="s">
        <v>334</v>
      </c>
      <c r="O7" s="553" t="s">
        <v>333</v>
      </c>
      <c r="P7" s="553" t="s">
        <v>334</v>
      </c>
      <c r="Q7" s="553" t="s">
        <v>333</v>
      </c>
      <c r="R7" s="553" t="s">
        <v>334</v>
      </c>
      <c r="S7" s="553" t="s">
        <v>335</v>
      </c>
      <c r="T7" s="719"/>
      <c r="U7" s="719"/>
    </row>
    <row r="8" spans="1:21" ht="24" customHeight="1">
      <c r="A8" s="734" t="s">
        <v>29</v>
      </c>
      <c r="B8" s="734"/>
      <c r="C8" s="552">
        <v>0</v>
      </c>
      <c r="D8" s="552">
        <v>0</v>
      </c>
      <c r="E8" s="552">
        <v>0</v>
      </c>
      <c r="F8" s="552">
        <v>0</v>
      </c>
      <c r="G8" s="552">
        <v>0</v>
      </c>
      <c r="H8" s="552">
        <v>1</v>
      </c>
      <c r="I8" s="552">
        <v>5</v>
      </c>
      <c r="J8" s="552">
        <v>1</v>
      </c>
      <c r="K8" s="552">
        <v>5</v>
      </c>
      <c r="L8" s="552">
        <v>1</v>
      </c>
      <c r="M8" s="552"/>
      <c r="N8" s="552"/>
      <c r="O8" s="552"/>
      <c r="P8" s="552"/>
      <c r="Q8" s="552">
        <f t="shared" ref="Q8:Q16" si="0">SUM(K8,I8,G8,E8,C8)</f>
        <v>10</v>
      </c>
      <c r="R8" s="552">
        <f t="shared" ref="R8:R16" si="1">SUM(L8,J8,H8,F8,D8)</f>
        <v>3</v>
      </c>
      <c r="S8" s="552">
        <f t="shared" ref="S8:S16" si="2">SUM(Q8:R8)</f>
        <v>13</v>
      </c>
      <c r="T8" s="723" t="s">
        <v>303</v>
      </c>
      <c r="U8" s="723"/>
    </row>
    <row r="9" spans="1:21" ht="24" customHeight="1">
      <c r="A9" s="728" t="s">
        <v>30</v>
      </c>
      <c r="B9" s="728"/>
      <c r="C9" s="144">
        <v>3</v>
      </c>
      <c r="D9" s="144">
        <v>0</v>
      </c>
      <c r="E9" s="144">
        <v>5</v>
      </c>
      <c r="F9" s="144">
        <v>6</v>
      </c>
      <c r="G9" s="144">
        <v>19</v>
      </c>
      <c r="H9" s="144">
        <v>12</v>
      </c>
      <c r="I9" s="144">
        <v>29</v>
      </c>
      <c r="J9" s="144">
        <v>17</v>
      </c>
      <c r="K9" s="144">
        <v>17</v>
      </c>
      <c r="L9" s="144">
        <v>18</v>
      </c>
      <c r="M9" s="144"/>
      <c r="N9" s="144"/>
      <c r="O9" s="144"/>
      <c r="P9" s="144"/>
      <c r="Q9" s="144">
        <f t="shared" si="0"/>
        <v>73</v>
      </c>
      <c r="R9" s="144">
        <f t="shared" si="1"/>
        <v>53</v>
      </c>
      <c r="S9" s="144">
        <f t="shared" si="2"/>
        <v>126</v>
      </c>
      <c r="T9" s="720" t="s">
        <v>305</v>
      </c>
      <c r="U9" s="720"/>
    </row>
    <row r="10" spans="1:21" ht="24" customHeight="1">
      <c r="A10" s="728" t="s">
        <v>31</v>
      </c>
      <c r="B10" s="728"/>
      <c r="C10" s="144">
        <v>0</v>
      </c>
      <c r="D10" s="144">
        <v>0</v>
      </c>
      <c r="E10" s="144">
        <v>0</v>
      </c>
      <c r="F10" s="144">
        <v>0</v>
      </c>
      <c r="G10" s="144">
        <v>3</v>
      </c>
      <c r="H10" s="144">
        <v>4</v>
      </c>
      <c r="I10" s="144">
        <v>9</v>
      </c>
      <c r="J10" s="144">
        <v>1</v>
      </c>
      <c r="K10" s="144">
        <v>8</v>
      </c>
      <c r="L10" s="144">
        <v>10</v>
      </c>
      <c r="M10" s="144"/>
      <c r="N10" s="144"/>
      <c r="O10" s="144"/>
      <c r="P10" s="144"/>
      <c r="Q10" s="144">
        <f t="shared" si="0"/>
        <v>20</v>
      </c>
      <c r="R10" s="144">
        <f t="shared" si="1"/>
        <v>15</v>
      </c>
      <c r="S10" s="144">
        <f t="shared" si="2"/>
        <v>35</v>
      </c>
      <c r="T10" s="720" t="s">
        <v>307</v>
      </c>
      <c r="U10" s="720"/>
    </row>
    <row r="11" spans="1:21" ht="24" customHeight="1">
      <c r="A11" s="728" t="s">
        <v>32</v>
      </c>
      <c r="B11" s="728"/>
      <c r="C11" s="144">
        <v>1</v>
      </c>
      <c r="D11" s="144">
        <v>2</v>
      </c>
      <c r="E11" s="144">
        <v>0</v>
      </c>
      <c r="F11" s="144">
        <v>1</v>
      </c>
      <c r="G11" s="144">
        <v>7</v>
      </c>
      <c r="H11" s="144">
        <v>6</v>
      </c>
      <c r="I11" s="144">
        <v>2</v>
      </c>
      <c r="J11" s="144">
        <v>3</v>
      </c>
      <c r="K11" s="144">
        <v>8</v>
      </c>
      <c r="L11" s="144">
        <v>7</v>
      </c>
      <c r="M11" s="144"/>
      <c r="N11" s="144"/>
      <c r="O11" s="144"/>
      <c r="P11" s="144"/>
      <c r="Q11" s="144">
        <f t="shared" si="0"/>
        <v>18</v>
      </c>
      <c r="R11" s="144">
        <f t="shared" si="1"/>
        <v>19</v>
      </c>
      <c r="S11" s="144">
        <f t="shared" si="2"/>
        <v>37</v>
      </c>
      <c r="T11" s="720" t="s">
        <v>308</v>
      </c>
      <c r="U11" s="720"/>
    </row>
    <row r="12" spans="1:21" ht="24" customHeight="1">
      <c r="A12" s="728" t="s">
        <v>20</v>
      </c>
      <c r="B12" s="728"/>
      <c r="C12" s="144">
        <v>1</v>
      </c>
      <c r="D12" s="144">
        <v>0</v>
      </c>
      <c r="E12" s="144">
        <v>0</v>
      </c>
      <c r="F12" s="144">
        <v>0</v>
      </c>
      <c r="G12" s="144">
        <v>0</v>
      </c>
      <c r="H12" s="144">
        <v>2</v>
      </c>
      <c r="I12" s="144">
        <v>11</v>
      </c>
      <c r="J12" s="144">
        <v>3</v>
      </c>
      <c r="K12" s="144">
        <v>9</v>
      </c>
      <c r="L12" s="144">
        <v>4</v>
      </c>
      <c r="M12" s="144"/>
      <c r="N12" s="144"/>
      <c r="O12" s="144"/>
      <c r="P12" s="144"/>
      <c r="Q12" s="144">
        <f t="shared" si="0"/>
        <v>21</v>
      </c>
      <c r="R12" s="144">
        <f t="shared" si="1"/>
        <v>9</v>
      </c>
      <c r="S12" s="144">
        <f t="shared" si="2"/>
        <v>30</v>
      </c>
      <c r="T12" s="720" t="s">
        <v>309</v>
      </c>
      <c r="U12" s="720"/>
    </row>
    <row r="13" spans="1:21" ht="24" customHeight="1">
      <c r="A13" s="728" t="s">
        <v>21</v>
      </c>
      <c r="B13" s="728"/>
      <c r="C13" s="144">
        <v>0</v>
      </c>
      <c r="D13" s="144">
        <v>0</v>
      </c>
      <c r="E13" s="144">
        <v>2</v>
      </c>
      <c r="F13" s="144">
        <v>0</v>
      </c>
      <c r="G13" s="144">
        <v>3</v>
      </c>
      <c r="H13" s="144">
        <v>2</v>
      </c>
      <c r="I13" s="144">
        <v>4</v>
      </c>
      <c r="J13" s="144">
        <v>5</v>
      </c>
      <c r="K13" s="144">
        <v>8</v>
      </c>
      <c r="L13" s="144">
        <v>3</v>
      </c>
      <c r="M13" s="144"/>
      <c r="N13" s="144"/>
      <c r="O13" s="144"/>
      <c r="P13" s="144"/>
      <c r="Q13" s="144">
        <f t="shared" si="0"/>
        <v>17</v>
      </c>
      <c r="R13" s="144">
        <f t="shared" si="1"/>
        <v>10</v>
      </c>
      <c r="S13" s="144">
        <f t="shared" si="2"/>
        <v>27</v>
      </c>
      <c r="T13" s="720" t="s">
        <v>310</v>
      </c>
      <c r="U13" s="720"/>
    </row>
    <row r="14" spans="1:21" ht="24" customHeight="1">
      <c r="A14" s="728" t="s">
        <v>34</v>
      </c>
      <c r="B14" s="728"/>
      <c r="C14" s="144">
        <v>0</v>
      </c>
      <c r="D14" s="144">
        <v>0</v>
      </c>
      <c r="E14" s="144">
        <v>1</v>
      </c>
      <c r="F14" s="144">
        <v>0</v>
      </c>
      <c r="G14" s="144">
        <v>2</v>
      </c>
      <c r="H14" s="144">
        <v>1</v>
      </c>
      <c r="I14" s="144">
        <v>1</v>
      </c>
      <c r="J14" s="144">
        <v>0</v>
      </c>
      <c r="K14" s="144">
        <v>1</v>
      </c>
      <c r="L14" s="144">
        <v>0</v>
      </c>
      <c r="M14" s="144"/>
      <c r="N14" s="144"/>
      <c r="O14" s="144"/>
      <c r="P14" s="144"/>
      <c r="Q14" s="144">
        <f t="shared" ref="Q14" si="3">SUM(K14,I14,G14,E14,C14)</f>
        <v>5</v>
      </c>
      <c r="R14" s="144">
        <f t="shared" ref="R14" si="4">SUM(L14,J14,H14,F14,D14)</f>
        <v>1</v>
      </c>
      <c r="S14" s="144">
        <f t="shared" ref="S14" si="5">SUM(Q14:R14)</f>
        <v>6</v>
      </c>
      <c r="T14" s="720" t="s">
        <v>312</v>
      </c>
      <c r="U14" s="720"/>
    </row>
    <row r="15" spans="1:21" ht="24" customHeight="1">
      <c r="A15" s="728" t="s">
        <v>36</v>
      </c>
      <c r="B15" s="728"/>
      <c r="C15" s="144">
        <v>0</v>
      </c>
      <c r="D15" s="144">
        <v>0</v>
      </c>
      <c r="E15" s="144">
        <v>0</v>
      </c>
      <c r="F15" s="144">
        <v>0</v>
      </c>
      <c r="G15" s="144">
        <v>1</v>
      </c>
      <c r="H15" s="144">
        <v>1</v>
      </c>
      <c r="I15" s="144">
        <v>5</v>
      </c>
      <c r="J15" s="144">
        <v>4</v>
      </c>
      <c r="K15" s="144">
        <v>9</v>
      </c>
      <c r="L15" s="144">
        <v>1</v>
      </c>
      <c r="M15" s="144"/>
      <c r="N15" s="144"/>
      <c r="O15" s="144"/>
      <c r="P15" s="144"/>
      <c r="Q15" s="144">
        <f t="shared" si="0"/>
        <v>15</v>
      </c>
      <c r="R15" s="144">
        <f t="shared" si="1"/>
        <v>6</v>
      </c>
      <c r="S15" s="144">
        <f t="shared" si="2"/>
        <v>21</v>
      </c>
      <c r="T15" s="720" t="s">
        <v>314</v>
      </c>
      <c r="U15" s="720"/>
    </row>
    <row r="16" spans="1:21" ht="24" customHeight="1" thickBot="1">
      <c r="A16" s="732" t="s">
        <v>37</v>
      </c>
      <c r="B16" s="732"/>
      <c r="C16" s="146">
        <v>0</v>
      </c>
      <c r="D16" s="146">
        <v>0</v>
      </c>
      <c r="E16" s="146">
        <v>3</v>
      </c>
      <c r="F16" s="146">
        <v>0</v>
      </c>
      <c r="G16" s="146">
        <v>6</v>
      </c>
      <c r="H16" s="146">
        <v>4</v>
      </c>
      <c r="I16" s="146">
        <v>10</v>
      </c>
      <c r="J16" s="146">
        <v>7</v>
      </c>
      <c r="K16" s="146">
        <v>5</v>
      </c>
      <c r="L16" s="146">
        <v>3</v>
      </c>
      <c r="M16" s="146"/>
      <c r="N16" s="146"/>
      <c r="O16" s="146"/>
      <c r="P16" s="146"/>
      <c r="Q16" s="146">
        <f t="shared" si="0"/>
        <v>24</v>
      </c>
      <c r="R16" s="146">
        <f t="shared" si="1"/>
        <v>14</v>
      </c>
      <c r="S16" s="146">
        <f t="shared" si="2"/>
        <v>38</v>
      </c>
      <c r="T16" s="724" t="s">
        <v>315</v>
      </c>
      <c r="U16" s="724"/>
    </row>
    <row r="17" spans="1:21" ht="24" customHeight="1" thickTop="1" thickBot="1">
      <c r="A17" s="731" t="s">
        <v>0</v>
      </c>
      <c r="B17" s="731"/>
      <c r="C17" s="145">
        <f t="shared" ref="C17:S17" si="6">SUM(C8:C16)</f>
        <v>5</v>
      </c>
      <c r="D17" s="145">
        <f t="shared" si="6"/>
        <v>2</v>
      </c>
      <c r="E17" s="145">
        <f t="shared" si="6"/>
        <v>11</v>
      </c>
      <c r="F17" s="145">
        <f t="shared" si="6"/>
        <v>7</v>
      </c>
      <c r="G17" s="145">
        <f t="shared" si="6"/>
        <v>41</v>
      </c>
      <c r="H17" s="145">
        <f t="shared" si="6"/>
        <v>33</v>
      </c>
      <c r="I17" s="145">
        <f t="shared" si="6"/>
        <v>76</v>
      </c>
      <c r="J17" s="145">
        <f t="shared" si="6"/>
        <v>41</v>
      </c>
      <c r="K17" s="145">
        <f t="shared" si="6"/>
        <v>70</v>
      </c>
      <c r="L17" s="145">
        <f t="shared" si="6"/>
        <v>47</v>
      </c>
      <c r="M17" s="145">
        <f t="shared" si="6"/>
        <v>0</v>
      </c>
      <c r="N17" s="145">
        <f t="shared" si="6"/>
        <v>0</v>
      </c>
      <c r="O17" s="145">
        <f t="shared" si="6"/>
        <v>0</v>
      </c>
      <c r="P17" s="145">
        <f t="shared" si="6"/>
        <v>0</v>
      </c>
      <c r="Q17" s="145">
        <f t="shared" si="6"/>
        <v>203</v>
      </c>
      <c r="R17" s="145">
        <f t="shared" si="6"/>
        <v>130</v>
      </c>
      <c r="S17" s="145">
        <f t="shared" si="6"/>
        <v>333</v>
      </c>
      <c r="T17" s="717" t="s">
        <v>316</v>
      </c>
      <c r="U17" s="717"/>
    </row>
    <row r="18" spans="1:21" ht="13.5" thickTop="1"/>
  </sheetData>
  <mergeCells count="40">
    <mergeCell ref="T14:U14"/>
    <mergeCell ref="A1:U1"/>
    <mergeCell ref="A17:B17"/>
    <mergeCell ref="A9:B9"/>
    <mergeCell ref="A11:B11"/>
    <mergeCell ref="A16:B16"/>
    <mergeCell ref="Q4:S4"/>
    <mergeCell ref="A15:B15"/>
    <mergeCell ref="M4:N4"/>
    <mergeCell ref="A10:B10"/>
    <mergeCell ref="A12:B12"/>
    <mergeCell ref="K4:L4"/>
    <mergeCell ref="A13:B13"/>
    <mergeCell ref="C4:D4"/>
    <mergeCell ref="A8:B8"/>
    <mergeCell ref="G4:H4"/>
    <mergeCell ref="O4:P4"/>
    <mergeCell ref="A14:B14"/>
    <mergeCell ref="Q5:S5"/>
    <mergeCell ref="A4:B7"/>
    <mergeCell ref="G5:H5"/>
    <mergeCell ref="I5:J5"/>
    <mergeCell ref="K5:L5"/>
    <mergeCell ref="I4:J4"/>
    <mergeCell ref="T17:U17"/>
    <mergeCell ref="A2:U2"/>
    <mergeCell ref="T3:U3"/>
    <mergeCell ref="T4:U7"/>
    <mergeCell ref="T12:U12"/>
    <mergeCell ref="C5:D5"/>
    <mergeCell ref="E5:F5"/>
    <mergeCell ref="T8:U8"/>
    <mergeCell ref="T9:U9"/>
    <mergeCell ref="T13:U13"/>
    <mergeCell ref="T15:U15"/>
    <mergeCell ref="T16:U16"/>
    <mergeCell ref="T10:U10"/>
    <mergeCell ref="T11:U11"/>
    <mergeCell ref="A3:S3"/>
    <mergeCell ref="E4:F4"/>
  </mergeCells>
  <printOptions horizontalCentered="1"/>
  <pageMargins left="1" right="0.5" top="1.5" bottom="1" header="1.5" footer="1"/>
  <pageSetup paperSize="9" scale="85" orientation="landscape" r:id="rId1"/>
  <headerFooter alignWithMargins="0">
    <oddFooter xml:space="preserve">&amp;C&amp;12 26&amp;11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3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16" customWidth="1"/>
    <col min="2" max="2" width="11.5703125" customWidth="1"/>
    <col min="3" max="3" width="11.85546875" customWidth="1"/>
    <col min="4" max="4" width="10.140625" customWidth="1"/>
    <col min="5" max="5" width="10.7109375" customWidth="1"/>
    <col min="6" max="6" width="10.85546875" customWidth="1"/>
    <col min="7" max="7" width="12" customWidth="1"/>
    <col min="8" max="8" width="9.5703125" customWidth="1"/>
    <col min="9" max="9" width="10.42578125" customWidth="1"/>
    <col min="10" max="10" width="10.7109375" customWidth="1"/>
  </cols>
  <sheetData>
    <row r="1" spans="1:11" s="1" customFormat="1" ht="27.75">
      <c r="A1" s="577" t="s">
        <v>736</v>
      </c>
      <c r="B1" s="577"/>
      <c r="C1" s="577"/>
      <c r="D1" s="577"/>
      <c r="E1" s="577"/>
      <c r="F1" s="577"/>
      <c r="G1" s="577"/>
      <c r="H1" s="577"/>
      <c r="I1" s="577"/>
      <c r="J1" s="577"/>
    </row>
    <row r="2" spans="1:11" ht="24.75" customHeight="1">
      <c r="A2" s="577" t="s">
        <v>737</v>
      </c>
      <c r="B2" s="577"/>
      <c r="C2" s="577"/>
      <c r="D2" s="577"/>
      <c r="E2" s="577"/>
      <c r="F2" s="577"/>
      <c r="G2" s="577"/>
      <c r="H2" s="577"/>
      <c r="I2" s="577"/>
      <c r="J2" s="577"/>
      <c r="K2" s="13"/>
    </row>
    <row r="3" spans="1:11" ht="19.5" customHeight="1">
      <c r="A3" s="577"/>
      <c r="B3" s="577"/>
      <c r="C3" s="577"/>
      <c r="D3" s="577"/>
      <c r="E3" s="577"/>
      <c r="F3" s="577"/>
      <c r="G3" s="577"/>
      <c r="H3" s="577"/>
      <c r="I3" s="577"/>
      <c r="J3" s="577"/>
      <c r="K3" s="13"/>
    </row>
    <row r="4" spans="1:11" ht="20.100000000000001" customHeight="1" thickBot="1">
      <c r="A4" s="737" t="s">
        <v>268</v>
      </c>
      <c r="B4" s="737"/>
      <c r="C4" s="737"/>
      <c r="D4" s="737"/>
      <c r="E4" s="737"/>
      <c r="F4" s="737"/>
      <c r="G4" s="737"/>
      <c r="H4" s="737"/>
      <c r="I4" s="735" t="s">
        <v>405</v>
      </c>
      <c r="J4" s="735"/>
    </row>
    <row r="5" spans="1:11" ht="20.100000000000001" customHeight="1" thickTop="1">
      <c r="A5" s="645" t="s">
        <v>116</v>
      </c>
      <c r="B5" s="645"/>
      <c r="C5" s="638" t="s">
        <v>406</v>
      </c>
      <c r="D5" s="638"/>
      <c r="E5" s="638"/>
      <c r="F5" s="638"/>
      <c r="G5" s="746" t="s">
        <v>686</v>
      </c>
      <c r="H5" s="746"/>
      <c r="I5" s="740" t="s">
        <v>399</v>
      </c>
      <c r="J5" s="740"/>
    </row>
    <row r="6" spans="1:11" ht="20.100000000000001" customHeight="1" thickBot="1">
      <c r="A6" s="646"/>
      <c r="B6" s="646"/>
      <c r="C6" s="749" t="s">
        <v>687</v>
      </c>
      <c r="D6" s="749"/>
      <c r="E6" s="749" t="s">
        <v>688</v>
      </c>
      <c r="F6" s="749"/>
      <c r="G6" s="747"/>
      <c r="H6" s="747"/>
      <c r="I6" s="741"/>
      <c r="J6" s="741"/>
    </row>
    <row r="7" spans="1:11" ht="20.100000000000001" customHeight="1" thickTop="1">
      <c r="A7" s="754" t="s">
        <v>117</v>
      </c>
      <c r="B7" s="754"/>
      <c r="C7" s="751">
        <v>72</v>
      </c>
      <c r="D7" s="751"/>
      <c r="E7" s="751">
        <v>65</v>
      </c>
      <c r="F7" s="751"/>
      <c r="G7" s="748">
        <f>SUM(C7:F7)</f>
        <v>137</v>
      </c>
      <c r="H7" s="748"/>
      <c r="I7" s="742" t="s">
        <v>400</v>
      </c>
      <c r="J7" s="742"/>
    </row>
    <row r="8" spans="1:11" ht="20.100000000000001" customHeight="1">
      <c r="A8" s="750" t="s">
        <v>118</v>
      </c>
      <c r="B8" s="750"/>
      <c r="C8" s="745">
        <v>59</v>
      </c>
      <c r="D8" s="745"/>
      <c r="E8" s="745">
        <v>40</v>
      </c>
      <c r="F8" s="745"/>
      <c r="G8" s="744">
        <f t="shared" ref="G8:G17" si="0">SUM(C8:F8)</f>
        <v>99</v>
      </c>
      <c r="H8" s="744"/>
      <c r="I8" s="738" t="s">
        <v>401</v>
      </c>
      <c r="J8" s="738"/>
    </row>
    <row r="9" spans="1:11" ht="20.100000000000001" customHeight="1">
      <c r="A9" s="750" t="s">
        <v>27</v>
      </c>
      <c r="B9" s="750"/>
      <c r="C9" s="745">
        <v>39</v>
      </c>
      <c r="D9" s="745"/>
      <c r="E9" s="745">
        <v>17</v>
      </c>
      <c r="F9" s="745"/>
      <c r="G9" s="744">
        <f t="shared" si="0"/>
        <v>56</v>
      </c>
      <c r="H9" s="744"/>
      <c r="I9" s="738" t="s">
        <v>343</v>
      </c>
      <c r="J9" s="738"/>
    </row>
    <row r="10" spans="1:11" ht="20.100000000000001" customHeight="1">
      <c r="A10" s="750" t="s">
        <v>3</v>
      </c>
      <c r="B10" s="750"/>
      <c r="C10" s="745">
        <v>10</v>
      </c>
      <c r="D10" s="745"/>
      <c r="E10" s="745">
        <v>2</v>
      </c>
      <c r="F10" s="745"/>
      <c r="G10" s="744">
        <f t="shared" si="0"/>
        <v>12</v>
      </c>
      <c r="H10" s="744"/>
      <c r="I10" s="738" t="s">
        <v>344</v>
      </c>
      <c r="J10" s="738"/>
    </row>
    <row r="11" spans="1:11" ht="20.100000000000001" customHeight="1">
      <c r="A11" s="750" t="s">
        <v>4</v>
      </c>
      <c r="B11" s="750"/>
      <c r="C11" s="745">
        <v>8</v>
      </c>
      <c r="D11" s="745"/>
      <c r="E11" s="745">
        <v>1</v>
      </c>
      <c r="F11" s="745"/>
      <c r="G11" s="744">
        <f t="shared" si="0"/>
        <v>9</v>
      </c>
      <c r="H11" s="744"/>
      <c r="I11" s="738" t="s">
        <v>345</v>
      </c>
      <c r="J11" s="738"/>
    </row>
    <row r="12" spans="1:11" ht="20.100000000000001" customHeight="1">
      <c r="A12" s="750" t="s">
        <v>5</v>
      </c>
      <c r="B12" s="750"/>
      <c r="C12" s="745">
        <v>7</v>
      </c>
      <c r="D12" s="745"/>
      <c r="E12" s="745">
        <v>3</v>
      </c>
      <c r="F12" s="745"/>
      <c r="G12" s="744">
        <f t="shared" si="0"/>
        <v>10</v>
      </c>
      <c r="H12" s="744"/>
      <c r="I12" s="738" t="s">
        <v>346</v>
      </c>
      <c r="J12" s="738"/>
    </row>
    <row r="13" spans="1:11" ht="20.100000000000001" customHeight="1">
      <c r="A13" s="750" t="s">
        <v>6</v>
      </c>
      <c r="B13" s="750"/>
      <c r="C13" s="745">
        <v>6</v>
      </c>
      <c r="D13" s="745"/>
      <c r="E13" s="745">
        <v>2</v>
      </c>
      <c r="F13" s="745"/>
      <c r="G13" s="744">
        <f t="shared" si="0"/>
        <v>8</v>
      </c>
      <c r="H13" s="744"/>
      <c r="I13" s="738" t="s">
        <v>347</v>
      </c>
      <c r="J13" s="738"/>
    </row>
    <row r="14" spans="1:11" ht="20.100000000000001" customHeight="1">
      <c r="A14" s="750" t="s">
        <v>119</v>
      </c>
      <c r="B14" s="750"/>
      <c r="C14" s="745">
        <v>0</v>
      </c>
      <c r="D14" s="745"/>
      <c r="E14" s="745">
        <v>0</v>
      </c>
      <c r="F14" s="745"/>
      <c r="G14" s="744">
        <f t="shared" si="0"/>
        <v>0</v>
      </c>
      <c r="H14" s="744"/>
      <c r="I14" s="738" t="s">
        <v>402</v>
      </c>
      <c r="J14" s="738"/>
    </row>
    <row r="15" spans="1:11" ht="20.100000000000001" customHeight="1">
      <c r="A15" s="750" t="s">
        <v>120</v>
      </c>
      <c r="B15" s="750"/>
      <c r="C15" s="745">
        <v>2</v>
      </c>
      <c r="D15" s="745"/>
      <c r="E15" s="745">
        <v>0</v>
      </c>
      <c r="F15" s="745"/>
      <c r="G15" s="744">
        <f t="shared" si="0"/>
        <v>2</v>
      </c>
      <c r="H15" s="744"/>
      <c r="I15" s="738" t="s">
        <v>403</v>
      </c>
      <c r="J15" s="738"/>
    </row>
    <row r="16" spans="1:11" s="19" customFormat="1" ht="20.100000000000001" customHeight="1">
      <c r="A16" s="750" t="s">
        <v>121</v>
      </c>
      <c r="B16" s="750"/>
      <c r="C16" s="745">
        <v>0</v>
      </c>
      <c r="D16" s="745"/>
      <c r="E16" s="745">
        <v>0</v>
      </c>
      <c r="F16" s="745"/>
      <c r="G16" s="744">
        <f t="shared" si="0"/>
        <v>0</v>
      </c>
      <c r="H16" s="744"/>
      <c r="I16" s="738" t="s">
        <v>404</v>
      </c>
      <c r="J16" s="738"/>
    </row>
    <row r="17" spans="1:10" ht="21.95" customHeight="1" thickBot="1">
      <c r="A17" s="756" t="s">
        <v>38</v>
      </c>
      <c r="B17" s="756"/>
      <c r="C17" s="753">
        <v>0</v>
      </c>
      <c r="D17" s="753"/>
      <c r="E17" s="753">
        <v>0</v>
      </c>
      <c r="F17" s="753"/>
      <c r="G17" s="758">
        <f t="shared" si="0"/>
        <v>0</v>
      </c>
      <c r="H17" s="758"/>
      <c r="I17" s="739" t="s">
        <v>348</v>
      </c>
      <c r="J17" s="739"/>
    </row>
    <row r="18" spans="1:10" ht="25.5" customHeight="1" thickTop="1" thickBot="1">
      <c r="A18" s="755" t="s">
        <v>0</v>
      </c>
      <c r="B18" s="755"/>
      <c r="C18" s="757">
        <f>SUM(C7:D17)</f>
        <v>203</v>
      </c>
      <c r="D18" s="757"/>
      <c r="E18" s="757">
        <f>SUM(E7:F17)</f>
        <v>130</v>
      </c>
      <c r="F18" s="757"/>
      <c r="G18" s="757">
        <f>SUM(G7:H17)</f>
        <v>333</v>
      </c>
      <c r="H18" s="757"/>
      <c r="I18" s="736" t="s">
        <v>316</v>
      </c>
      <c r="J18" s="736"/>
    </row>
    <row r="19" spans="1:10" ht="13.5" thickTop="1">
      <c r="A19" s="752"/>
      <c r="B19" s="752"/>
    </row>
    <row r="20" spans="1:10" ht="15">
      <c r="B20" s="11"/>
      <c r="C20" s="743"/>
      <c r="D20" s="743"/>
      <c r="E20" s="743"/>
      <c r="F20" s="743"/>
      <c r="G20" s="11"/>
    </row>
    <row r="21" spans="1:10" ht="15">
      <c r="B21" s="11"/>
      <c r="C21" s="743"/>
      <c r="D21" s="743"/>
      <c r="E21" s="743"/>
      <c r="F21" s="743"/>
      <c r="G21" s="11"/>
    </row>
    <row r="22" spans="1:10" ht="15">
      <c r="B22" s="11"/>
      <c r="C22" s="743"/>
      <c r="D22" s="743"/>
      <c r="E22" s="743"/>
      <c r="F22" s="743"/>
      <c r="G22" s="11"/>
    </row>
    <row r="23" spans="1:10" ht="15">
      <c r="B23" s="11"/>
      <c r="C23" s="743"/>
      <c r="D23" s="743"/>
      <c r="E23" s="743"/>
      <c r="F23" s="743"/>
      <c r="G23" s="11"/>
    </row>
  </sheetData>
  <mergeCells count="79">
    <mergeCell ref="A16:B16"/>
    <mergeCell ref="C18:D18"/>
    <mergeCell ref="E18:F18"/>
    <mergeCell ref="G18:H18"/>
    <mergeCell ref="C16:D16"/>
    <mergeCell ref="G17:H17"/>
    <mergeCell ref="A5:B6"/>
    <mergeCell ref="C23:D23"/>
    <mergeCell ref="E23:F23"/>
    <mergeCell ref="C21:D21"/>
    <mergeCell ref="E21:F21"/>
    <mergeCell ref="C22:D22"/>
    <mergeCell ref="E22:F22"/>
    <mergeCell ref="A12:B12"/>
    <mergeCell ref="A17:B17"/>
    <mergeCell ref="E12:F12"/>
    <mergeCell ref="C11:D11"/>
    <mergeCell ref="C12:D12"/>
    <mergeCell ref="E13:F13"/>
    <mergeCell ref="C13:D13"/>
    <mergeCell ref="A13:B13"/>
    <mergeCell ref="A14:B14"/>
    <mergeCell ref="A8:B8"/>
    <mergeCell ref="C7:D7"/>
    <mergeCell ref="A19:B19"/>
    <mergeCell ref="C17:D17"/>
    <mergeCell ref="E17:F17"/>
    <mergeCell ref="C9:D9"/>
    <mergeCell ref="E7:F7"/>
    <mergeCell ref="E9:F9"/>
    <mergeCell ref="A7:B7"/>
    <mergeCell ref="C15:D15"/>
    <mergeCell ref="E16:F16"/>
    <mergeCell ref="C14:D14"/>
    <mergeCell ref="E14:F14"/>
    <mergeCell ref="A18:B18"/>
    <mergeCell ref="E15:F15"/>
    <mergeCell ref="A15:B15"/>
    <mergeCell ref="A11:B11"/>
    <mergeCell ref="A9:B9"/>
    <mergeCell ref="A10:B10"/>
    <mergeCell ref="E10:F10"/>
    <mergeCell ref="E11:F11"/>
    <mergeCell ref="C5:F5"/>
    <mergeCell ref="G5:H6"/>
    <mergeCell ref="E8:F8"/>
    <mergeCell ref="C10:D10"/>
    <mergeCell ref="G8:H8"/>
    <mergeCell ref="G7:H7"/>
    <mergeCell ref="C6:D6"/>
    <mergeCell ref="E6:F6"/>
    <mergeCell ref="G10:H10"/>
    <mergeCell ref="I11:J11"/>
    <mergeCell ref="C20:D20"/>
    <mergeCell ref="E20:F20"/>
    <mergeCell ref="G9:H9"/>
    <mergeCell ref="C8:D8"/>
    <mergeCell ref="G11:H11"/>
    <mergeCell ref="G12:H12"/>
    <mergeCell ref="G14:H14"/>
    <mergeCell ref="G13:H13"/>
    <mergeCell ref="G16:H16"/>
    <mergeCell ref="G15:H15"/>
    <mergeCell ref="A2:J3"/>
    <mergeCell ref="I4:J4"/>
    <mergeCell ref="I18:J18"/>
    <mergeCell ref="A4:H4"/>
    <mergeCell ref="A1:J1"/>
    <mergeCell ref="I12:J12"/>
    <mergeCell ref="I13:J13"/>
    <mergeCell ref="I14:J14"/>
    <mergeCell ref="I15:J15"/>
    <mergeCell ref="I16:J16"/>
    <mergeCell ref="I17:J17"/>
    <mergeCell ref="I5:J6"/>
    <mergeCell ref="I7:J7"/>
    <mergeCell ref="I8:J8"/>
    <mergeCell ref="I9:J9"/>
    <mergeCell ref="I10:J10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27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8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10.140625" style="13" customWidth="1"/>
    <col min="2" max="2" width="9.85546875" style="13" customWidth="1"/>
    <col min="3" max="3" width="8.85546875" style="13" customWidth="1"/>
    <col min="4" max="4" width="8.5703125" style="13" customWidth="1"/>
    <col min="5" max="5" width="8" style="13" customWidth="1"/>
    <col min="6" max="6" width="8.140625" style="13" customWidth="1"/>
    <col min="7" max="7" width="8.5703125" style="13" customWidth="1"/>
    <col min="8" max="8" width="8.7109375" style="13" customWidth="1"/>
    <col min="9" max="14" width="9.85546875" style="13" customWidth="1"/>
    <col min="15" max="15" width="9.140625" hidden="1" customWidth="1"/>
    <col min="16" max="16" width="8.42578125" customWidth="1"/>
  </cols>
  <sheetData>
    <row r="1" spans="1:17" s="1" customFormat="1" ht="33" customHeight="1">
      <c r="A1" s="577" t="s">
        <v>738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ht="33.75" customHeight="1">
      <c r="A2" s="577" t="s">
        <v>739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</row>
    <row r="3" spans="1:17" ht="25.5" customHeight="1" thickBot="1">
      <c r="A3" s="296" t="s">
        <v>269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763" t="s">
        <v>501</v>
      </c>
      <c r="O3" s="763"/>
      <c r="P3" s="763"/>
      <c r="Q3" s="763"/>
    </row>
    <row r="4" spans="1:17" ht="25.5" customHeight="1" thickTop="1">
      <c r="A4" s="645" t="s">
        <v>122</v>
      </c>
      <c r="B4" s="638" t="s">
        <v>123</v>
      </c>
      <c r="C4" s="638"/>
      <c r="D4" s="638" t="s">
        <v>124</v>
      </c>
      <c r="E4" s="638"/>
      <c r="F4" s="638" t="s">
        <v>125</v>
      </c>
      <c r="G4" s="638"/>
      <c r="H4" s="638" t="s">
        <v>126</v>
      </c>
      <c r="I4" s="638"/>
      <c r="J4" s="638" t="s">
        <v>826</v>
      </c>
      <c r="K4" s="638"/>
      <c r="L4" s="638" t="s">
        <v>8</v>
      </c>
      <c r="M4" s="638"/>
      <c r="N4" s="638"/>
      <c r="P4" s="571" t="s">
        <v>300</v>
      </c>
      <c r="Q4" s="571"/>
    </row>
    <row r="5" spans="1:17" ht="19.5" customHeight="1">
      <c r="A5" s="646"/>
      <c r="B5" s="764" t="s">
        <v>407</v>
      </c>
      <c r="C5" s="764"/>
      <c r="D5" s="764" t="s">
        <v>408</v>
      </c>
      <c r="E5" s="764"/>
      <c r="F5" s="764" t="s">
        <v>409</v>
      </c>
      <c r="G5" s="764"/>
      <c r="H5" s="764" t="s">
        <v>428</v>
      </c>
      <c r="I5" s="764"/>
      <c r="J5" s="764" t="s">
        <v>410</v>
      </c>
      <c r="K5" s="764"/>
      <c r="L5" s="764" t="s">
        <v>316</v>
      </c>
      <c r="M5" s="764"/>
      <c r="N5" s="764"/>
      <c r="P5" s="574"/>
      <c r="Q5" s="574"/>
    </row>
    <row r="6" spans="1:17" ht="21.75" customHeight="1">
      <c r="A6" s="646"/>
      <c r="B6" s="371" t="s">
        <v>9</v>
      </c>
      <c r="C6" s="371" t="s">
        <v>10</v>
      </c>
      <c r="D6" s="371" t="s">
        <v>9</v>
      </c>
      <c r="E6" s="371" t="s">
        <v>10</v>
      </c>
      <c r="F6" s="371" t="s">
        <v>9</v>
      </c>
      <c r="G6" s="371" t="s">
        <v>10</v>
      </c>
      <c r="H6" s="371" t="s">
        <v>9</v>
      </c>
      <c r="I6" s="371" t="s">
        <v>10</v>
      </c>
      <c r="J6" s="371" t="s">
        <v>9</v>
      </c>
      <c r="K6" s="371" t="s">
        <v>10</v>
      </c>
      <c r="L6" s="371" t="s">
        <v>9</v>
      </c>
      <c r="M6" s="371" t="s">
        <v>10</v>
      </c>
      <c r="N6" s="107" t="s">
        <v>11</v>
      </c>
      <c r="P6" s="574"/>
      <c r="Q6" s="574"/>
    </row>
    <row r="7" spans="1:17" ht="21.75" customHeight="1" thickBot="1">
      <c r="A7" s="647"/>
      <c r="B7" s="299" t="s">
        <v>333</v>
      </c>
      <c r="C7" s="299" t="s">
        <v>334</v>
      </c>
      <c r="D7" s="299" t="s">
        <v>333</v>
      </c>
      <c r="E7" s="299" t="s">
        <v>334</v>
      </c>
      <c r="F7" s="299" t="s">
        <v>333</v>
      </c>
      <c r="G7" s="299" t="s">
        <v>334</v>
      </c>
      <c r="H7" s="299" t="s">
        <v>333</v>
      </c>
      <c r="I7" s="299" t="s">
        <v>334</v>
      </c>
      <c r="J7" s="299" t="s">
        <v>333</v>
      </c>
      <c r="K7" s="299" t="s">
        <v>334</v>
      </c>
      <c r="L7" s="299" t="s">
        <v>333</v>
      </c>
      <c r="M7" s="299" t="s">
        <v>334</v>
      </c>
      <c r="N7" s="299" t="s">
        <v>378</v>
      </c>
      <c r="P7" s="575"/>
      <c r="Q7" s="575"/>
    </row>
    <row r="8" spans="1:17" ht="27.75" customHeight="1" thickTop="1">
      <c r="A8" s="148" t="s">
        <v>29</v>
      </c>
      <c r="B8" s="80">
        <v>4</v>
      </c>
      <c r="C8" s="80">
        <v>2</v>
      </c>
      <c r="D8" s="80">
        <v>4</v>
      </c>
      <c r="E8" s="80">
        <v>0</v>
      </c>
      <c r="F8" s="80">
        <v>1</v>
      </c>
      <c r="G8" s="80">
        <v>0</v>
      </c>
      <c r="H8" s="80">
        <v>1</v>
      </c>
      <c r="I8" s="80">
        <v>1</v>
      </c>
      <c r="J8" s="80">
        <v>0</v>
      </c>
      <c r="K8" s="80">
        <v>0</v>
      </c>
      <c r="L8" s="81">
        <f t="shared" ref="L8:L16" si="0">SUM(J8,H8,F8,D8,B8)</f>
        <v>10</v>
      </c>
      <c r="M8" s="81">
        <f t="shared" ref="M8:M16" si="1">SUM(K8,I8,G8,E8,C8)</f>
        <v>3</v>
      </c>
      <c r="N8" s="81">
        <f t="shared" ref="N8:N16" si="2">SUM(L8:M8)</f>
        <v>13</v>
      </c>
      <c r="O8" s="20"/>
      <c r="P8" s="761" t="s">
        <v>303</v>
      </c>
      <c r="Q8" s="761"/>
    </row>
    <row r="9" spans="1:17" ht="27.75" customHeight="1">
      <c r="A9" s="148" t="s">
        <v>30</v>
      </c>
      <c r="B9" s="55">
        <v>19</v>
      </c>
      <c r="C9" s="55">
        <v>9</v>
      </c>
      <c r="D9" s="55">
        <v>24</v>
      </c>
      <c r="E9" s="55">
        <v>14</v>
      </c>
      <c r="F9" s="55">
        <v>13</v>
      </c>
      <c r="G9" s="55">
        <v>15</v>
      </c>
      <c r="H9" s="55">
        <v>9</v>
      </c>
      <c r="I9" s="55">
        <v>13</v>
      </c>
      <c r="J9" s="55">
        <v>8</v>
      </c>
      <c r="K9" s="55">
        <v>2</v>
      </c>
      <c r="L9" s="79">
        <f t="shared" si="0"/>
        <v>73</v>
      </c>
      <c r="M9" s="79">
        <f t="shared" si="1"/>
        <v>53</v>
      </c>
      <c r="N9" s="79">
        <f t="shared" si="2"/>
        <v>126</v>
      </c>
      <c r="O9" s="20"/>
      <c r="P9" s="761" t="s">
        <v>305</v>
      </c>
      <c r="Q9" s="761"/>
    </row>
    <row r="10" spans="1:17" ht="27.75" customHeight="1">
      <c r="A10" s="148" t="s">
        <v>31</v>
      </c>
      <c r="B10" s="55">
        <v>5</v>
      </c>
      <c r="C10" s="55">
        <v>3</v>
      </c>
      <c r="D10" s="55">
        <v>6</v>
      </c>
      <c r="E10" s="55">
        <v>0</v>
      </c>
      <c r="F10" s="55">
        <v>6</v>
      </c>
      <c r="G10" s="55">
        <v>5</v>
      </c>
      <c r="H10" s="55">
        <v>3</v>
      </c>
      <c r="I10" s="55">
        <v>7</v>
      </c>
      <c r="J10" s="55">
        <v>0</v>
      </c>
      <c r="K10" s="55">
        <v>0</v>
      </c>
      <c r="L10" s="79">
        <f t="shared" si="0"/>
        <v>20</v>
      </c>
      <c r="M10" s="79">
        <f t="shared" si="1"/>
        <v>15</v>
      </c>
      <c r="N10" s="79">
        <f t="shared" si="2"/>
        <v>35</v>
      </c>
      <c r="O10" s="20"/>
      <c r="P10" s="761" t="s">
        <v>307</v>
      </c>
      <c r="Q10" s="761"/>
    </row>
    <row r="11" spans="1:17" ht="27.75" customHeight="1">
      <c r="A11" s="148" t="s">
        <v>32</v>
      </c>
      <c r="B11" s="55">
        <v>5</v>
      </c>
      <c r="C11" s="55">
        <v>3</v>
      </c>
      <c r="D11" s="55">
        <v>6</v>
      </c>
      <c r="E11" s="55">
        <v>0</v>
      </c>
      <c r="F11" s="55">
        <v>7</v>
      </c>
      <c r="G11" s="55">
        <v>9</v>
      </c>
      <c r="H11" s="55">
        <v>0</v>
      </c>
      <c r="I11" s="55">
        <v>7</v>
      </c>
      <c r="J11" s="55">
        <v>0</v>
      </c>
      <c r="K11" s="55">
        <v>0</v>
      </c>
      <c r="L11" s="79">
        <f t="shared" si="0"/>
        <v>18</v>
      </c>
      <c r="M11" s="79">
        <f t="shared" si="1"/>
        <v>19</v>
      </c>
      <c r="N11" s="79">
        <f t="shared" si="2"/>
        <v>37</v>
      </c>
      <c r="O11" s="20"/>
      <c r="P11" s="761" t="s">
        <v>308</v>
      </c>
      <c r="Q11" s="761"/>
    </row>
    <row r="12" spans="1:17" ht="27.75" customHeight="1">
      <c r="A12" s="148" t="s">
        <v>20</v>
      </c>
      <c r="B12" s="55">
        <v>2</v>
      </c>
      <c r="C12" s="55">
        <v>4</v>
      </c>
      <c r="D12" s="55">
        <v>10</v>
      </c>
      <c r="E12" s="502">
        <v>1</v>
      </c>
      <c r="F12" s="55">
        <v>5</v>
      </c>
      <c r="G12" s="55">
        <v>0</v>
      </c>
      <c r="H12" s="55">
        <v>4</v>
      </c>
      <c r="I12" s="55">
        <v>3</v>
      </c>
      <c r="J12" s="55">
        <v>0</v>
      </c>
      <c r="K12" s="55">
        <v>1</v>
      </c>
      <c r="L12" s="79">
        <v>21</v>
      </c>
      <c r="M12" s="79">
        <v>9</v>
      </c>
      <c r="N12" s="79">
        <f t="shared" si="2"/>
        <v>30</v>
      </c>
      <c r="O12" s="20"/>
      <c r="P12" s="761" t="s">
        <v>309</v>
      </c>
      <c r="Q12" s="761"/>
    </row>
    <row r="13" spans="1:17" ht="27.75" customHeight="1">
      <c r="A13" s="148" t="s">
        <v>21</v>
      </c>
      <c r="B13" s="55">
        <v>8</v>
      </c>
      <c r="C13" s="55">
        <v>4</v>
      </c>
      <c r="D13" s="55">
        <v>3</v>
      </c>
      <c r="E13" s="55">
        <v>0</v>
      </c>
      <c r="F13" s="55">
        <v>1</v>
      </c>
      <c r="G13" s="55">
        <v>3</v>
      </c>
      <c r="H13" s="55">
        <v>5</v>
      </c>
      <c r="I13" s="55">
        <v>3</v>
      </c>
      <c r="J13" s="55">
        <v>0</v>
      </c>
      <c r="K13" s="55">
        <v>0</v>
      </c>
      <c r="L13" s="79">
        <f t="shared" si="0"/>
        <v>17</v>
      </c>
      <c r="M13" s="79">
        <f t="shared" si="1"/>
        <v>10</v>
      </c>
      <c r="N13" s="79">
        <f t="shared" si="2"/>
        <v>27</v>
      </c>
      <c r="O13" s="20"/>
      <c r="P13" s="761" t="s">
        <v>310</v>
      </c>
      <c r="Q13" s="761"/>
    </row>
    <row r="14" spans="1:17" ht="27.75" customHeight="1">
      <c r="A14" s="521" t="s">
        <v>34</v>
      </c>
      <c r="B14" s="522">
        <v>4</v>
      </c>
      <c r="C14" s="522">
        <v>0</v>
      </c>
      <c r="D14" s="522">
        <v>0</v>
      </c>
      <c r="E14" s="522">
        <v>0</v>
      </c>
      <c r="F14" s="522">
        <v>1</v>
      </c>
      <c r="G14" s="522">
        <v>0</v>
      </c>
      <c r="H14" s="522">
        <v>0</v>
      </c>
      <c r="I14" s="522">
        <v>1</v>
      </c>
      <c r="J14" s="522">
        <v>0</v>
      </c>
      <c r="K14" s="522">
        <v>0</v>
      </c>
      <c r="L14" s="524">
        <f t="shared" ref="L14" si="3">SUM(J14,H14,F14,D14,B14)</f>
        <v>5</v>
      </c>
      <c r="M14" s="524">
        <f t="shared" ref="M14" si="4">SUM(K14,I14,G14,E14,C14)</f>
        <v>1</v>
      </c>
      <c r="N14" s="524">
        <f t="shared" ref="N14" si="5">SUM(L14:M14)</f>
        <v>6</v>
      </c>
      <c r="O14" s="20"/>
      <c r="P14" s="720" t="s">
        <v>312</v>
      </c>
      <c r="Q14" s="720"/>
    </row>
    <row r="15" spans="1:17" ht="27.75" customHeight="1">
      <c r="A15" s="148" t="s">
        <v>36</v>
      </c>
      <c r="B15" s="55">
        <v>3</v>
      </c>
      <c r="C15" s="55">
        <v>2</v>
      </c>
      <c r="D15" s="55">
        <v>6</v>
      </c>
      <c r="E15" s="55">
        <v>1</v>
      </c>
      <c r="F15" s="55">
        <v>2</v>
      </c>
      <c r="G15" s="55">
        <v>1</v>
      </c>
      <c r="H15" s="55">
        <v>4</v>
      </c>
      <c r="I15" s="55">
        <v>2</v>
      </c>
      <c r="J15" s="55">
        <v>0</v>
      </c>
      <c r="K15" s="55">
        <v>0</v>
      </c>
      <c r="L15" s="79">
        <f t="shared" si="0"/>
        <v>15</v>
      </c>
      <c r="M15" s="79">
        <f t="shared" si="1"/>
        <v>6</v>
      </c>
      <c r="N15" s="79">
        <f t="shared" si="2"/>
        <v>21</v>
      </c>
      <c r="O15" s="20"/>
      <c r="P15" s="762" t="s">
        <v>314</v>
      </c>
      <c r="Q15" s="762"/>
    </row>
    <row r="16" spans="1:17" ht="27.75" customHeight="1" thickBot="1">
      <c r="A16" s="158" t="s">
        <v>37</v>
      </c>
      <c r="B16" s="65">
        <v>14</v>
      </c>
      <c r="C16" s="65">
        <v>7</v>
      </c>
      <c r="D16" s="65">
        <v>0</v>
      </c>
      <c r="E16" s="65">
        <v>0</v>
      </c>
      <c r="F16" s="65">
        <v>8</v>
      </c>
      <c r="G16" s="65">
        <v>4</v>
      </c>
      <c r="H16" s="65">
        <v>2</v>
      </c>
      <c r="I16" s="65">
        <v>3</v>
      </c>
      <c r="J16" s="65">
        <v>0</v>
      </c>
      <c r="K16" s="65">
        <v>0</v>
      </c>
      <c r="L16" s="82">
        <f t="shared" si="0"/>
        <v>24</v>
      </c>
      <c r="M16" s="82">
        <f t="shared" si="1"/>
        <v>14</v>
      </c>
      <c r="N16" s="82">
        <f t="shared" si="2"/>
        <v>38</v>
      </c>
      <c r="O16" s="20"/>
      <c r="P16" s="759" t="s">
        <v>315</v>
      </c>
      <c r="Q16" s="759"/>
    </row>
    <row r="17" spans="1:25" ht="27.75" customHeight="1" thickTop="1" thickBot="1">
      <c r="A17" s="159" t="s">
        <v>0</v>
      </c>
      <c r="B17" s="83">
        <f t="shared" ref="B17:N17" si="6">SUM(B8:B16)</f>
        <v>64</v>
      </c>
      <c r="C17" s="83">
        <f t="shared" si="6"/>
        <v>34</v>
      </c>
      <c r="D17" s="83">
        <f t="shared" si="6"/>
        <v>59</v>
      </c>
      <c r="E17" s="83">
        <f t="shared" si="6"/>
        <v>16</v>
      </c>
      <c r="F17" s="83">
        <f t="shared" si="6"/>
        <v>44</v>
      </c>
      <c r="G17" s="83">
        <f t="shared" si="6"/>
        <v>37</v>
      </c>
      <c r="H17" s="83">
        <f t="shared" si="6"/>
        <v>28</v>
      </c>
      <c r="I17" s="83">
        <f t="shared" si="6"/>
        <v>40</v>
      </c>
      <c r="J17" s="83">
        <f t="shared" si="6"/>
        <v>8</v>
      </c>
      <c r="K17" s="83">
        <f t="shared" si="6"/>
        <v>3</v>
      </c>
      <c r="L17" s="83">
        <f t="shared" si="6"/>
        <v>203</v>
      </c>
      <c r="M17" s="83">
        <f t="shared" si="6"/>
        <v>130</v>
      </c>
      <c r="N17" s="83">
        <f t="shared" si="6"/>
        <v>333</v>
      </c>
      <c r="O17" s="20"/>
      <c r="P17" s="760" t="s">
        <v>316</v>
      </c>
      <c r="Q17" s="760"/>
      <c r="R17" s="11"/>
      <c r="S17" s="11"/>
      <c r="T17" s="11"/>
      <c r="U17" s="11"/>
      <c r="V17" s="11"/>
      <c r="W17" s="11"/>
      <c r="X17" s="11"/>
      <c r="Y17" s="11"/>
    </row>
    <row r="18" spans="1:25" ht="21.75" customHeight="1" thickTop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O18" s="20"/>
    </row>
  </sheetData>
  <mergeCells count="27">
    <mergeCell ref="A1:Q1"/>
    <mergeCell ref="A2:Q2"/>
    <mergeCell ref="N3:Q3"/>
    <mergeCell ref="P12:Q12"/>
    <mergeCell ref="P13:Q13"/>
    <mergeCell ref="D5:E5"/>
    <mergeCell ref="F5:G5"/>
    <mergeCell ref="H5:I5"/>
    <mergeCell ref="J5:K5"/>
    <mergeCell ref="L5:N5"/>
    <mergeCell ref="P4:Q7"/>
    <mergeCell ref="B5:C5"/>
    <mergeCell ref="A4:A7"/>
    <mergeCell ref="H4:I4"/>
    <mergeCell ref="B4:C4"/>
    <mergeCell ref="D4:E4"/>
    <mergeCell ref="F4:G4"/>
    <mergeCell ref="J4:K4"/>
    <mergeCell ref="L4:N4"/>
    <mergeCell ref="P16:Q16"/>
    <mergeCell ref="P17:Q17"/>
    <mergeCell ref="P8:Q8"/>
    <mergeCell ref="P9:Q9"/>
    <mergeCell ref="P10:Q10"/>
    <mergeCell ref="P11:Q11"/>
    <mergeCell ref="P15:Q15"/>
    <mergeCell ref="P14:Q14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scaleWithDoc="0" alignWithMargins="0">
    <oddFooter>&amp;C&amp;12 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1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0.140625" customWidth="1"/>
    <col min="2" max="2" width="20.28515625" customWidth="1"/>
    <col min="3" max="3" width="7.7109375" customWidth="1"/>
    <col min="4" max="4" width="8.140625" customWidth="1"/>
    <col min="5" max="5" width="9.28515625" customWidth="1"/>
    <col min="6" max="6" width="8.140625" customWidth="1"/>
    <col min="7" max="7" width="7" bestFit="1" customWidth="1"/>
    <col min="8" max="8" width="9.85546875" bestFit="1" customWidth="1"/>
    <col min="9" max="9" width="8.5703125" customWidth="1"/>
    <col min="10" max="10" width="7" customWidth="1"/>
    <col min="11" max="11" width="8.8554687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12.5703125" customWidth="1"/>
  </cols>
  <sheetData>
    <row r="1" spans="1:17" s="2" customFormat="1" ht="22.5" customHeight="1"/>
    <row r="2" spans="1:17" s="2" customFormat="1" ht="28.5" customHeight="1">
      <c r="A2" s="577" t="s">
        <v>720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</row>
    <row r="3" spans="1:17" s="2" customFormat="1" ht="28.5" customHeight="1">
      <c r="A3" s="578" t="s">
        <v>721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</row>
    <row r="4" spans="1:17" s="2" customFormat="1" ht="28.5" customHeight="1" thickBot="1">
      <c r="A4" s="584" t="s">
        <v>253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79" t="s">
        <v>490</v>
      </c>
      <c r="Q4" s="579"/>
    </row>
    <row r="5" spans="1:17" s="13" customFormat="1" ht="20.100000000000001" customHeight="1" thickTop="1">
      <c r="A5" s="571" t="s">
        <v>47</v>
      </c>
      <c r="B5" s="571"/>
      <c r="C5" s="585" t="s">
        <v>48</v>
      </c>
      <c r="D5" s="571" t="s">
        <v>242</v>
      </c>
      <c r="E5" s="571"/>
      <c r="F5" s="571"/>
      <c r="G5" s="571" t="s">
        <v>243</v>
      </c>
      <c r="H5" s="571"/>
      <c r="I5" s="571"/>
      <c r="J5" s="571" t="s">
        <v>244</v>
      </c>
      <c r="K5" s="571"/>
      <c r="L5" s="571"/>
      <c r="M5" s="571" t="s">
        <v>852</v>
      </c>
      <c r="N5" s="571"/>
      <c r="O5" s="571"/>
      <c r="P5" s="581" t="s">
        <v>324</v>
      </c>
      <c r="Q5" s="581"/>
    </row>
    <row r="6" spans="1:17" s="13" customFormat="1" ht="20.100000000000001" customHeight="1">
      <c r="A6" s="574"/>
      <c r="B6" s="574"/>
      <c r="C6" s="586"/>
      <c r="D6" s="580" t="s">
        <v>328</v>
      </c>
      <c r="E6" s="580"/>
      <c r="F6" s="580"/>
      <c r="G6" s="580" t="s">
        <v>329</v>
      </c>
      <c r="H6" s="580"/>
      <c r="I6" s="580"/>
      <c r="J6" s="580" t="s">
        <v>330</v>
      </c>
      <c r="K6" s="580"/>
      <c r="L6" s="580"/>
      <c r="M6" s="580" t="s">
        <v>331</v>
      </c>
      <c r="N6" s="580"/>
      <c r="O6" s="580"/>
      <c r="P6" s="582"/>
      <c r="Q6" s="582"/>
    </row>
    <row r="7" spans="1:17" s="13" customFormat="1" ht="24.75" customHeight="1">
      <c r="A7" s="574"/>
      <c r="B7" s="574"/>
      <c r="C7" s="587"/>
      <c r="D7" s="59" t="s">
        <v>9</v>
      </c>
      <c r="E7" s="59" t="s">
        <v>10</v>
      </c>
      <c r="F7" s="59" t="s">
        <v>11</v>
      </c>
      <c r="G7" s="59" t="s">
        <v>9</v>
      </c>
      <c r="H7" s="59" t="s">
        <v>10</v>
      </c>
      <c r="I7" s="413" t="s">
        <v>11</v>
      </c>
      <c r="J7" s="59" t="s">
        <v>9</v>
      </c>
      <c r="K7" s="59" t="s">
        <v>10</v>
      </c>
      <c r="L7" s="413" t="s">
        <v>11</v>
      </c>
      <c r="M7" s="59" t="s">
        <v>9</v>
      </c>
      <c r="N7" s="59" t="s">
        <v>10</v>
      </c>
      <c r="O7" s="413" t="s">
        <v>11</v>
      </c>
      <c r="P7" s="582"/>
      <c r="Q7" s="582"/>
    </row>
    <row r="8" spans="1:17" s="13" customFormat="1" ht="25.5" customHeight="1" thickBot="1">
      <c r="A8" s="575"/>
      <c r="B8" s="575"/>
      <c r="C8" s="246" t="s">
        <v>332</v>
      </c>
      <c r="D8" s="254" t="s">
        <v>333</v>
      </c>
      <c r="E8" s="254" t="s">
        <v>334</v>
      </c>
      <c r="F8" s="254" t="s">
        <v>335</v>
      </c>
      <c r="G8" s="254" t="s">
        <v>333</v>
      </c>
      <c r="H8" s="254" t="s">
        <v>334</v>
      </c>
      <c r="I8" s="264" t="s">
        <v>335</v>
      </c>
      <c r="J8" s="254" t="s">
        <v>333</v>
      </c>
      <c r="K8" s="254" t="s">
        <v>334</v>
      </c>
      <c r="L8" s="264" t="s">
        <v>335</v>
      </c>
      <c r="M8" s="254" t="s">
        <v>333</v>
      </c>
      <c r="N8" s="254" t="s">
        <v>334</v>
      </c>
      <c r="O8" s="264" t="s">
        <v>335</v>
      </c>
      <c r="P8" s="583"/>
      <c r="Q8" s="583"/>
    </row>
    <row r="9" spans="1:17" s="7" customFormat="1" ht="45.75" customHeight="1" thickTop="1">
      <c r="A9" s="592" t="s">
        <v>851</v>
      </c>
      <c r="B9" s="592"/>
      <c r="C9" s="54">
        <v>22</v>
      </c>
      <c r="D9" s="54">
        <v>284</v>
      </c>
      <c r="E9" s="54">
        <v>151</v>
      </c>
      <c r="F9" s="54">
        <f>SUM(D9:E9)</f>
        <v>435</v>
      </c>
      <c r="G9" s="54">
        <v>58</v>
      </c>
      <c r="H9" s="54">
        <v>35</v>
      </c>
      <c r="I9" s="54">
        <f>SUM(G9:H9)</f>
        <v>93</v>
      </c>
      <c r="J9" s="54">
        <v>19</v>
      </c>
      <c r="K9" s="54">
        <v>4</v>
      </c>
      <c r="L9" s="54">
        <f>SUM(J9:K9)</f>
        <v>23</v>
      </c>
      <c r="M9" s="54">
        <v>255</v>
      </c>
      <c r="N9" s="54">
        <v>359</v>
      </c>
      <c r="O9" s="54">
        <f>SUM(M9:N9)</f>
        <v>614</v>
      </c>
      <c r="P9" s="594" t="s">
        <v>325</v>
      </c>
      <c r="Q9" s="594"/>
    </row>
    <row r="10" spans="1:17" s="7" customFormat="1" ht="66.75" customHeight="1">
      <c r="A10" s="593" t="s">
        <v>236</v>
      </c>
      <c r="B10" s="593"/>
      <c r="C10" s="55">
        <v>12</v>
      </c>
      <c r="D10" s="55">
        <v>203</v>
      </c>
      <c r="E10" s="55">
        <v>130</v>
      </c>
      <c r="F10" s="55">
        <f>SUM(D10:E10)</f>
        <v>333</v>
      </c>
      <c r="G10" s="55">
        <v>74</v>
      </c>
      <c r="H10" s="55">
        <v>60</v>
      </c>
      <c r="I10" s="55">
        <f>SUM(G10:H10)</f>
        <v>134</v>
      </c>
      <c r="J10" s="55">
        <v>85</v>
      </c>
      <c r="K10" s="55">
        <v>60</v>
      </c>
      <c r="L10" s="55">
        <f>SUM(J10:K10)</f>
        <v>145</v>
      </c>
      <c r="M10" s="55">
        <v>255</v>
      </c>
      <c r="N10" s="55">
        <v>98</v>
      </c>
      <c r="O10" s="55">
        <f>SUM(M10:N10)</f>
        <v>353</v>
      </c>
      <c r="P10" s="589" t="s">
        <v>326</v>
      </c>
      <c r="Q10" s="589"/>
    </row>
    <row r="11" spans="1:17" s="7" customFormat="1" ht="63.75" customHeight="1">
      <c r="A11" s="64" t="s">
        <v>235</v>
      </c>
      <c r="B11" s="64"/>
      <c r="C11" s="55">
        <v>2</v>
      </c>
      <c r="D11" s="55">
        <v>171</v>
      </c>
      <c r="E11" s="55">
        <v>155</v>
      </c>
      <c r="F11" s="55">
        <f>SUM(D11:E11)</f>
        <v>326</v>
      </c>
      <c r="G11" s="55">
        <v>20</v>
      </c>
      <c r="H11" s="55">
        <v>14</v>
      </c>
      <c r="I11" s="55">
        <f>SUM(G11:H11)</f>
        <v>34</v>
      </c>
      <c r="J11" s="55">
        <v>17</v>
      </c>
      <c r="K11" s="55">
        <v>7</v>
      </c>
      <c r="L11" s="55">
        <f>SUM(J11:K11)</f>
        <v>24</v>
      </c>
      <c r="M11" s="55">
        <v>69</v>
      </c>
      <c r="N11" s="55">
        <v>52</v>
      </c>
      <c r="O11" s="55">
        <f>SUM(M11:N11)</f>
        <v>121</v>
      </c>
      <c r="P11" s="589" t="s">
        <v>327</v>
      </c>
      <c r="Q11" s="589"/>
    </row>
    <row r="12" spans="1:17" s="7" customFormat="1" ht="45.75" customHeight="1" thickBot="1">
      <c r="A12" s="590" t="s">
        <v>229</v>
      </c>
      <c r="B12" s="590"/>
      <c r="C12" s="65">
        <v>63</v>
      </c>
      <c r="D12" s="65">
        <v>1998</v>
      </c>
      <c r="E12" s="65">
        <v>1268</v>
      </c>
      <c r="F12" s="65">
        <f>SUM(D12:E12)</f>
        <v>3266</v>
      </c>
      <c r="G12" s="65">
        <v>322</v>
      </c>
      <c r="H12" s="65">
        <v>207</v>
      </c>
      <c r="I12" s="65">
        <f>SUM(G12:H12)</f>
        <v>529</v>
      </c>
      <c r="J12" s="65">
        <v>370</v>
      </c>
      <c r="K12" s="65">
        <v>181</v>
      </c>
      <c r="L12" s="65">
        <f>SUM(J12:K12)</f>
        <v>551</v>
      </c>
      <c r="M12" s="65">
        <v>659</v>
      </c>
      <c r="N12" s="65">
        <v>858</v>
      </c>
      <c r="O12" s="65">
        <f>SUM(M12:N12)</f>
        <v>1517</v>
      </c>
      <c r="P12" s="595" t="s">
        <v>323</v>
      </c>
      <c r="Q12" s="595"/>
    </row>
    <row r="13" spans="1:17" s="7" customFormat="1" ht="39" customHeight="1" thickTop="1" thickBot="1">
      <c r="A13" s="591" t="s">
        <v>0</v>
      </c>
      <c r="B13" s="591"/>
      <c r="C13" s="66">
        <f t="shared" ref="C13:O13" si="0">SUM(C9:C12)</f>
        <v>99</v>
      </c>
      <c r="D13" s="67">
        <f t="shared" si="0"/>
        <v>2656</v>
      </c>
      <c r="E13" s="67">
        <f t="shared" si="0"/>
        <v>1704</v>
      </c>
      <c r="F13" s="67">
        <f t="shared" si="0"/>
        <v>4360</v>
      </c>
      <c r="G13" s="67">
        <f t="shared" si="0"/>
        <v>474</v>
      </c>
      <c r="H13" s="67">
        <f t="shared" si="0"/>
        <v>316</v>
      </c>
      <c r="I13" s="67">
        <f t="shared" si="0"/>
        <v>790</v>
      </c>
      <c r="J13" s="67">
        <f t="shared" si="0"/>
        <v>491</v>
      </c>
      <c r="K13" s="67">
        <f t="shared" si="0"/>
        <v>252</v>
      </c>
      <c r="L13" s="67">
        <f t="shared" si="0"/>
        <v>743</v>
      </c>
      <c r="M13" s="67">
        <f t="shared" si="0"/>
        <v>1238</v>
      </c>
      <c r="N13" s="67">
        <f t="shared" si="0"/>
        <v>1367</v>
      </c>
      <c r="O13" s="67">
        <f t="shared" si="0"/>
        <v>2605</v>
      </c>
      <c r="P13" s="588" t="s">
        <v>316</v>
      </c>
      <c r="Q13" s="588"/>
    </row>
    <row r="14" spans="1:17" ht="12.75" customHeight="1" thickTop="1">
      <c r="B14" s="8"/>
      <c r="C14" s="8"/>
      <c r="D14" s="8"/>
      <c r="E14" s="8"/>
      <c r="F14" s="8"/>
      <c r="G14" s="8"/>
      <c r="H14" s="8"/>
    </row>
    <row r="15" spans="1:17">
      <c r="B15" s="8"/>
      <c r="C15" s="8"/>
      <c r="D15" s="8"/>
      <c r="E15" s="8"/>
      <c r="F15" s="8"/>
      <c r="G15" s="8"/>
      <c r="H15" s="8"/>
    </row>
    <row r="16" spans="1:17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2:14" ht="15">
      <c r="B17" s="9"/>
      <c r="C17" s="9"/>
      <c r="D17" s="10"/>
      <c r="E17" s="52"/>
      <c r="F17" s="8"/>
      <c r="G17" s="8"/>
      <c r="H17" s="52"/>
      <c r="K17" s="49"/>
      <c r="N17" s="49"/>
    </row>
    <row r="18" spans="2:14" ht="15">
      <c r="B18" s="8"/>
      <c r="C18" s="8"/>
      <c r="D18" s="10"/>
      <c r="E18" s="8"/>
      <c r="F18" s="8"/>
      <c r="G18" s="8"/>
      <c r="H18" s="8"/>
    </row>
    <row r="19" spans="2:14" ht="15">
      <c r="B19" s="8"/>
      <c r="C19" s="8"/>
      <c r="D19" s="10"/>
      <c r="E19" s="8"/>
      <c r="F19" s="8"/>
      <c r="G19" s="8"/>
      <c r="H19" s="8"/>
    </row>
    <row r="20" spans="2:14">
      <c r="B20" s="8"/>
      <c r="C20" s="8"/>
      <c r="D20" s="8"/>
      <c r="E20" s="8"/>
      <c r="F20" s="8"/>
      <c r="G20" s="8"/>
      <c r="H20" s="8"/>
    </row>
    <row r="21" spans="2:14">
      <c r="N21" s="49"/>
    </row>
  </sheetData>
  <mergeCells count="24">
    <mergeCell ref="P13:Q13"/>
    <mergeCell ref="P11:Q11"/>
    <mergeCell ref="A12:B12"/>
    <mergeCell ref="A13:B13"/>
    <mergeCell ref="A9:B9"/>
    <mergeCell ref="A10:B10"/>
    <mergeCell ref="P9:Q9"/>
    <mergeCell ref="P10:Q10"/>
    <mergeCell ref="P12:Q12"/>
    <mergeCell ref="A2:Q2"/>
    <mergeCell ref="A3:Q3"/>
    <mergeCell ref="P4:Q4"/>
    <mergeCell ref="D6:F6"/>
    <mergeCell ref="G6:I6"/>
    <mergeCell ref="J6:L6"/>
    <mergeCell ref="M6:O6"/>
    <mergeCell ref="P5:Q8"/>
    <mergeCell ref="A4:O4"/>
    <mergeCell ref="C5:C7"/>
    <mergeCell ref="D5:F5"/>
    <mergeCell ref="G5:I5"/>
    <mergeCell ref="J5:L5"/>
    <mergeCell ref="M5:O5"/>
    <mergeCell ref="A5:B8"/>
  </mergeCells>
  <phoneticPr fontId="0" type="noConversion"/>
  <printOptions horizontalCentered="1"/>
  <pageMargins left="0.25" right="0.25" top="1.135" bottom="0.75" header="0.3" footer="0.3"/>
  <pageSetup scale="73" orientation="landscape" r:id="rId1"/>
  <headerFooter alignWithMargins="0">
    <oddFooter xml:space="preserve">&amp;C&amp;"Arial,Bold"&amp;12 &amp;"Arial,Regular"&amp;11 9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9"/>
  <sheetViews>
    <sheetView rightToLeft="1" view="pageBreakPreview" zoomScale="75" zoomScaleNormal="90" zoomScaleSheetLayoutView="75" workbookViewId="0">
      <selection activeCell="O23" sqref="O23"/>
    </sheetView>
  </sheetViews>
  <sheetFormatPr defaultRowHeight="12.75"/>
  <cols>
    <col min="1" max="1" width="16.85546875" style="21" customWidth="1"/>
    <col min="2" max="2" width="6.28515625" customWidth="1"/>
    <col min="3" max="5" width="5.85546875" customWidth="1"/>
    <col min="6" max="6" width="6.28515625" customWidth="1"/>
    <col min="7" max="7" width="5.7109375" customWidth="1"/>
    <col min="8" max="12" width="6.28515625" customWidth="1"/>
    <col min="13" max="13" width="5.5703125" customWidth="1"/>
    <col min="14" max="17" width="6.28515625" customWidth="1"/>
    <col min="18" max="18" width="7.28515625" customWidth="1"/>
    <col min="19" max="19" width="7.85546875" customWidth="1"/>
    <col min="20" max="20" width="8" customWidth="1"/>
    <col min="21" max="21" width="17.28515625" customWidth="1"/>
  </cols>
  <sheetData>
    <row r="1" spans="1:21" s="1" customFormat="1" ht="21" customHeight="1"/>
    <row r="2" spans="1:21" ht="24.75" customHeight="1">
      <c r="A2" s="577" t="s">
        <v>740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</row>
    <row r="3" spans="1:21" ht="43.5" customHeight="1">
      <c r="A3" s="577" t="s">
        <v>741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</row>
    <row r="4" spans="1:21" ht="19.5" customHeight="1" thickBot="1">
      <c r="A4" s="296" t="s">
        <v>270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89" t="s">
        <v>411</v>
      </c>
    </row>
    <row r="5" spans="1:21" ht="19.5" customHeight="1" thickTop="1">
      <c r="A5" s="645" t="s">
        <v>127</v>
      </c>
      <c r="B5" s="765" t="s">
        <v>872</v>
      </c>
      <c r="C5" s="765"/>
      <c r="D5" s="772" t="s">
        <v>874</v>
      </c>
      <c r="E5" s="772"/>
      <c r="F5" s="772" t="s">
        <v>875</v>
      </c>
      <c r="G5" s="772"/>
      <c r="H5" s="772" t="s">
        <v>876</v>
      </c>
      <c r="I5" s="772"/>
      <c r="J5" s="772" t="s">
        <v>877</v>
      </c>
      <c r="K5" s="772"/>
      <c r="L5" s="772" t="s">
        <v>878</v>
      </c>
      <c r="M5" s="772"/>
      <c r="N5" s="772" t="s">
        <v>879</v>
      </c>
      <c r="O5" s="772"/>
      <c r="P5" s="765" t="s">
        <v>232</v>
      </c>
      <c r="Q5" s="765"/>
      <c r="R5" s="645" t="s">
        <v>0</v>
      </c>
      <c r="S5" s="645"/>
      <c r="T5" s="645"/>
      <c r="U5" s="769" t="s">
        <v>412</v>
      </c>
    </row>
    <row r="6" spans="1:21" ht="20.100000000000001" customHeight="1">
      <c r="A6" s="646"/>
      <c r="B6" s="766" t="s">
        <v>873</v>
      </c>
      <c r="C6" s="766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67" t="s">
        <v>689</v>
      </c>
      <c r="Q6" s="767"/>
      <c r="R6" s="768" t="s">
        <v>316</v>
      </c>
      <c r="S6" s="768"/>
      <c r="T6" s="768"/>
      <c r="U6" s="770"/>
    </row>
    <row r="7" spans="1:21" ht="20.100000000000001" customHeight="1">
      <c r="A7" s="646"/>
      <c r="B7" s="93" t="s">
        <v>9</v>
      </c>
      <c r="C7" s="93" t="s">
        <v>10</v>
      </c>
      <c r="D7" s="93" t="s">
        <v>9</v>
      </c>
      <c r="E7" s="93" t="s">
        <v>10</v>
      </c>
      <c r="F7" s="93" t="s">
        <v>9</v>
      </c>
      <c r="G7" s="93" t="s">
        <v>10</v>
      </c>
      <c r="H7" s="93" t="s">
        <v>9</v>
      </c>
      <c r="I7" s="93" t="s">
        <v>10</v>
      </c>
      <c r="J7" s="93" t="s">
        <v>9</v>
      </c>
      <c r="K7" s="93" t="s">
        <v>10</v>
      </c>
      <c r="L7" s="93" t="s">
        <v>9</v>
      </c>
      <c r="M7" s="93" t="s">
        <v>10</v>
      </c>
      <c r="N7" s="93" t="s">
        <v>9</v>
      </c>
      <c r="O7" s="93" t="s">
        <v>10</v>
      </c>
      <c r="P7" s="93" t="s">
        <v>9</v>
      </c>
      <c r="Q7" s="93" t="s">
        <v>10</v>
      </c>
      <c r="R7" s="93" t="s">
        <v>9</v>
      </c>
      <c r="S7" s="93" t="s">
        <v>10</v>
      </c>
      <c r="T7" s="87" t="s">
        <v>11</v>
      </c>
      <c r="U7" s="770"/>
    </row>
    <row r="8" spans="1:21" ht="27" customHeight="1" thickBot="1">
      <c r="A8" s="646"/>
      <c r="B8" s="295" t="s">
        <v>333</v>
      </c>
      <c r="C8" s="295" t="s">
        <v>334</v>
      </c>
      <c r="D8" s="295" t="s">
        <v>333</v>
      </c>
      <c r="E8" s="295" t="s">
        <v>334</v>
      </c>
      <c r="F8" s="295" t="s">
        <v>333</v>
      </c>
      <c r="G8" s="295" t="s">
        <v>334</v>
      </c>
      <c r="H8" s="295" t="s">
        <v>333</v>
      </c>
      <c r="I8" s="295" t="s">
        <v>334</v>
      </c>
      <c r="J8" s="295" t="s">
        <v>333</v>
      </c>
      <c r="K8" s="295" t="s">
        <v>334</v>
      </c>
      <c r="L8" s="295" t="s">
        <v>333</v>
      </c>
      <c r="M8" s="295" t="s">
        <v>334</v>
      </c>
      <c r="N8" s="295" t="s">
        <v>333</v>
      </c>
      <c r="O8" s="295" t="s">
        <v>334</v>
      </c>
      <c r="P8" s="295" t="s">
        <v>333</v>
      </c>
      <c r="Q8" s="295" t="s">
        <v>334</v>
      </c>
      <c r="R8" s="295" t="s">
        <v>333</v>
      </c>
      <c r="S8" s="295" t="s">
        <v>334</v>
      </c>
      <c r="T8" s="295" t="s">
        <v>378</v>
      </c>
      <c r="U8" s="771"/>
    </row>
    <row r="9" spans="1:21" ht="35.25" customHeight="1" thickTop="1">
      <c r="A9" s="161" t="s">
        <v>129</v>
      </c>
      <c r="B9" s="54">
        <v>4</v>
      </c>
      <c r="C9" s="54">
        <v>0</v>
      </c>
      <c r="D9" s="54">
        <v>4</v>
      </c>
      <c r="E9" s="54">
        <v>2</v>
      </c>
      <c r="F9" s="54">
        <v>2</v>
      </c>
      <c r="G9" s="54">
        <v>1</v>
      </c>
      <c r="H9" s="54">
        <v>4</v>
      </c>
      <c r="I9" s="54">
        <v>1</v>
      </c>
      <c r="J9" s="54">
        <v>6</v>
      </c>
      <c r="K9" s="54">
        <v>2</v>
      </c>
      <c r="L9" s="54">
        <v>3</v>
      </c>
      <c r="M9" s="54">
        <v>2</v>
      </c>
      <c r="N9" s="54">
        <v>6</v>
      </c>
      <c r="O9" s="54">
        <v>7</v>
      </c>
      <c r="P9" s="54">
        <v>4</v>
      </c>
      <c r="Q9" s="54">
        <v>3</v>
      </c>
      <c r="R9" s="54">
        <f>SUM(P9,N9,L9,J9,H9,F9,D9,B9)</f>
        <v>33</v>
      </c>
      <c r="S9" s="54">
        <f>SUM(Q9,O9,M9,K9,I9,G9,E9,C9)</f>
        <v>18</v>
      </c>
      <c r="T9" s="54">
        <f>SUM(R9:S9)</f>
        <v>51</v>
      </c>
      <c r="U9" s="291" t="s">
        <v>413</v>
      </c>
    </row>
    <row r="10" spans="1:21" ht="43.5" customHeight="1">
      <c r="A10" s="115" t="s">
        <v>130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1</v>
      </c>
      <c r="H10" s="55">
        <v>0</v>
      </c>
      <c r="I10" s="55">
        <v>3</v>
      </c>
      <c r="J10" s="55">
        <v>7</v>
      </c>
      <c r="K10" s="55">
        <v>0</v>
      </c>
      <c r="L10" s="55">
        <v>19</v>
      </c>
      <c r="M10" s="55">
        <v>8</v>
      </c>
      <c r="N10" s="55">
        <v>10</v>
      </c>
      <c r="O10" s="55">
        <v>6</v>
      </c>
      <c r="P10" s="55">
        <v>10</v>
      </c>
      <c r="Q10" s="55">
        <v>2</v>
      </c>
      <c r="R10" s="55">
        <f t="shared" ref="R10:R15" si="0">SUM(P10,N10,L10,J10,H10,F10,D10,B10)</f>
        <v>46</v>
      </c>
      <c r="S10" s="55">
        <f t="shared" ref="S10:S15" si="1">SUM(Q10,O10,M10,K10,I10,G10,E10,C10)</f>
        <v>20</v>
      </c>
      <c r="T10" s="55">
        <f t="shared" ref="T10:T15" si="2">SUM(R10:S10)</f>
        <v>66</v>
      </c>
      <c r="U10" s="292" t="s">
        <v>414</v>
      </c>
    </row>
    <row r="11" spans="1:21" ht="28.5" customHeight="1">
      <c r="A11" s="115" t="s">
        <v>131</v>
      </c>
      <c r="B11" s="55">
        <v>0</v>
      </c>
      <c r="C11" s="55">
        <v>0</v>
      </c>
      <c r="D11" s="55">
        <v>0</v>
      </c>
      <c r="E11" s="55">
        <v>0</v>
      </c>
      <c r="F11" s="55">
        <v>7</v>
      </c>
      <c r="G11" s="55">
        <v>5</v>
      </c>
      <c r="H11" s="55">
        <v>5</v>
      </c>
      <c r="I11" s="55">
        <v>9</v>
      </c>
      <c r="J11" s="55">
        <v>12</v>
      </c>
      <c r="K11" s="55">
        <v>6</v>
      </c>
      <c r="L11" s="55">
        <v>7</v>
      </c>
      <c r="M11" s="55">
        <v>5</v>
      </c>
      <c r="N11" s="55">
        <v>6</v>
      </c>
      <c r="O11" s="55">
        <v>2</v>
      </c>
      <c r="P11" s="55">
        <v>11</v>
      </c>
      <c r="Q11" s="55">
        <v>11</v>
      </c>
      <c r="R11" s="55">
        <f t="shared" si="0"/>
        <v>48</v>
      </c>
      <c r="S11" s="55">
        <f t="shared" si="1"/>
        <v>38</v>
      </c>
      <c r="T11" s="55">
        <f t="shared" si="2"/>
        <v>86</v>
      </c>
      <c r="U11" s="292" t="s">
        <v>415</v>
      </c>
    </row>
    <row r="12" spans="1:21" ht="28.5" customHeight="1">
      <c r="A12" s="115" t="s">
        <v>132</v>
      </c>
      <c r="B12" s="55">
        <v>1</v>
      </c>
      <c r="C12" s="55">
        <v>0</v>
      </c>
      <c r="D12" s="55">
        <v>3</v>
      </c>
      <c r="E12" s="55">
        <v>1</v>
      </c>
      <c r="F12" s="55">
        <v>10</v>
      </c>
      <c r="G12" s="55">
        <v>3</v>
      </c>
      <c r="H12" s="55">
        <v>11</v>
      </c>
      <c r="I12" s="55">
        <v>9</v>
      </c>
      <c r="J12" s="55">
        <v>11</v>
      </c>
      <c r="K12" s="55">
        <v>6</v>
      </c>
      <c r="L12" s="55">
        <v>11</v>
      </c>
      <c r="M12" s="55">
        <v>8</v>
      </c>
      <c r="N12" s="55">
        <v>4</v>
      </c>
      <c r="O12" s="55">
        <v>3</v>
      </c>
      <c r="P12" s="55">
        <v>9</v>
      </c>
      <c r="Q12" s="55">
        <v>5</v>
      </c>
      <c r="R12" s="55">
        <f t="shared" si="0"/>
        <v>60</v>
      </c>
      <c r="S12" s="55">
        <f t="shared" si="1"/>
        <v>35</v>
      </c>
      <c r="T12" s="55">
        <f t="shared" si="2"/>
        <v>95</v>
      </c>
      <c r="U12" s="292" t="s">
        <v>416</v>
      </c>
    </row>
    <row r="13" spans="1:21" ht="45.75" customHeight="1">
      <c r="A13" s="115" t="s">
        <v>133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1</v>
      </c>
      <c r="J13" s="55">
        <v>0</v>
      </c>
      <c r="K13" s="55">
        <v>2</v>
      </c>
      <c r="L13" s="55">
        <v>0</v>
      </c>
      <c r="M13" s="55">
        <v>0</v>
      </c>
      <c r="N13" s="55">
        <v>2</v>
      </c>
      <c r="O13" s="55">
        <v>2</v>
      </c>
      <c r="P13" s="55">
        <v>2</v>
      </c>
      <c r="Q13" s="55">
        <v>4</v>
      </c>
      <c r="R13" s="55">
        <f t="shared" si="0"/>
        <v>4</v>
      </c>
      <c r="S13" s="55">
        <f t="shared" si="1"/>
        <v>9</v>
      </c>
      <c r="T13" s="55">
        <f t="shared" si="2"/>
        <v>13</v>
      </c>
      <c r="U13" s="292" t="s">
        <v>417</v>
      </c>
    </row>
    <row r="14" spans="1:21" ht="28.5" customHeight="1">
      <c r="A14" s="115" t="s">
        <v>134</v>
      </c>
      <c r="B14" s="55">
        <v>0</v>
      </c>
      <c r="C14" s="55">
        <v>2</v>
      </c>
      <c r="D14" s="55">
        <v>0</v>
      </c>
      <c r="E14" s="55">
        <v>0</v>
      </c>
      <c r="F14" s="55">
        <v>0</v>
      </c>
      <c r="G14" s="55">
        <v>0</v>
      </c>
      <c r="H14" s="55">
        <v>1</v>
      </c>
      <c r="I14" s="55">
        <v>0</v>
      </c>
      <c r="J14" s="55">
        <v>0</v>
      </c>
      <c r="K14" s="55">
        <v>1</v>
      </c>
      <c r="L14" s="55">
        <v>0</v>
      </c>
      <c r="M14" s="55">
        <v>1</v>
      </c>
      <c r="N14" s="55">
        <v>0</v>
      </c>
      <c r="O14" s="55">
        <v>0</v>
      </c>
      <c r="P14" s="55">
        <v>3</v>
      </c>
      <c r="Q14" s="55">
        <v>2</v>
      </c>
      <c r="R14" s="55">
        <f t="shared" si="0"/>
        <v>4</v>
      </c>
      <c r="S14" s="55">
        <f t="shared" si="1"/>
        <v>6</v>
      </c>
      <c r="T14" s="55">
        <f t="shared" si="2"/>
        <v>10</v>
      </c>
      <c r="U14" s="292" t="s">
        <v>418</v>
      </c>
    </row>
    <row r="15" spans="1:21" ht="28.5" customHeight="1" thickBot="1">
      <c r="A15" s="162" t="s">
        <v>38</v>
      </c>
      <c r="B15" s="56">
        <v>0</v>
      </c>
      <c r="C15" s="56">
        <v>0</v>
      </c>
      <c r="D15" s="56">
        <v>4</v>
      </c>
      <c r="E15" s="56">
        <v>4</v>
      </c>
      <c r="F15" s="56">
        <v>0</v>
      </c>
      <c r="G15" s="56">
        <v>0</v>
      </c>
      <c r="H15" s="56">
        <v>1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3</v>
      </c>
      <c r="O15" s="56">
        <v>0</v>
      </c>
      <c r="P15" s="56">
        <v>0</v>
      </c>
      <c r="Q15" s="56">
        <v>0</v>
      </c>
      <c r="R15" s="56">
        <f t="shared" si="0"/>
        <v>8</v>
      </c>
      <c r="S15" s="56">
        <f t="shared" si="1"/>
        <v>4</v>
      </c>
      <c r="T15" s="56">
        <f t="shared" si="2"/>
        <v>12</v>
      </c>
      <c r="U15" s="297" t="s">
        <v>348</v>
      </c>
    </row>
    <row r="16" spans="1:21" ht="29.25" customHeight="1" thickTop="1" thickBot="1">
      <c r="A16" s="160" t="s">
        <v>0</v>
      </c>
      <c r="B16" s="103">
        <f>SUM(B9:B15)</f>
        <v>5</v>
      </c>
      <c r="C16" s="103">
        <f t="shared" ref="C16:T16" si="3">SUM(C9:C15)</f>
        <v>2</v>
      </c>
      <c r="D16" s="103">
        <f t="shared" si="3"/>
        <v>11</v>
      </c>
      <c r="E16" s="103">
        <f t="shared" si="3"/>
        <v>7</v>
      </c>
      <c r="F16" s="103">
        <f t="shared" si="3"/>
        <v>19</v>
      </c>
      <c r="G16" s="103">
        <f t="shared" si="3"/>
        <v>10</v>
      </c>
      <c r="H16" s="103">
        <f t="shared" si="3"/>
        <v>22</v>
      </c>
      <c r="I16" s="103">
        <f t="shared" si="3"/>
        <v>23</v>
      </c>
      <c r="J16" s="103">
        <f t="shared" si="3"/>
        <v>36</v>
      </c>
      <c r="K16" s="103">
        <f t="shared" si="3"/>
        <v>17</v>
      </c>
      <c r="L16" s="103">
        <f t="shared" si="3"/>
        <v>40</v>
      </c>
      <c r="M16" s="103">
        <f t="shared" si="3"/>
        <v>24</v>
      </c>
      <c r="N16" s="103">
        <f t="shared" si="3"/>
        <v>31</v>
      </c>
      <c r="O16" s="103">
        <f t="shared" si="3"/>
        <v>20</v>
      </c>
      <c r="P16" s="103">
        <f t="shared" si="3"/>
        <v>39</v>
      </c>
      <c r="Q16" s="103">
        <f t="shared" si="3"/>
        <v>27</v>
      </c>
      <c r="R16" s="103">
        <f t="shared" si="3"/>
        <v>203</v>
      </c>
      <c r="S16" s="103">
        <f t="shared" si="3"/>
        <v>130</v>
      </c>
      <c r="T16" s="103">
        <f t="shared" si="3"/>
        <v>333</v>
      </c>
      <c r="U16" s="298" t="s">
        <v>316</v>
      </c>
    </row>
    <row r="17" ht="18" customHeight="1" thickTop="1"/>
    <row r="18" ht="18" customHeight="1"/>
    <row r="19" ht="18" customHeight="1"/>
  </sheetData>
  <mergeCells count="16">
    <mergeCell ref="A2:T2"/>
    <mergeCell ref="R5:T5"/>
    <mergeCell ref="P5:Q5"/>
    <mergeCell ref="A5:A8"/>
    <mergeCell ref="A3:U3"/>
    <mergeCell ref="B6:C6"/>
    <mergeCell ref="B5:C5"/>
    <mergeCell ref="P6:Q6"/>
    <mergeCell ref="R6:T6"/>
    <mergeCell ref="U5:U8"/>
    <mergeCell ref="D5:E6"/>
    <mergeCell ref="F5:G6"/>
    <mergeCell ref="H5:I6"/>
    <mergeCell ref="J5:K6"/>
    <mergeCell ref="L5:M6"/>
    <mergeCell ref="N5:O6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29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9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9.5703125" customWidth="1"/>
    <col min="2" max="2" width="8.140625" customWidth="1"/>
    <col min="3" max="3" width="7" customWidth="1"/>
    <col min="4" max="6" width="8.42578125" customWidth="1"/>
    <col min="7" max="7" width="8.7109375" customWidth="1"/>
    <col min="8" max="8" width="8.42578125" customWidth="1"/>
    <col min="9" max="9" width="8.140625" customWidth="1"/>
    <col min="10" max="10" width="9" customWidth="1"/>
    <col min="11" max="11" width="8.85546875" customWidth="1"/>
    <col min="12" max="12" width="9.42578125" customWidth="1"/>
    <col min="13" max="13" width="9.28515625" customWidth="1"/>
    <col min="14" max="14" width="9.85546875" customWidth="1"/>
    <col min="15" max="15" width="16.42578125" customWidth="1"/>
  </cols>
  <sheetData>
    <row r="1" spans="1:15" s="1" customFormat="1" ht="37.5" customHeight="1">
      <c r="A1" s="561" t="s">
        <v>742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</row>
    <row r="2" spans="1:15" s="1" customFormat="1" ht="25.5" customHeight="1">
      <c r="A2" s="774" t="s">
        <v>743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</row>
    <row r="3" spans="1:15" ht="25.5" customHeight="1" thickBot="1">
      <c r="A3" s="288" t="s">
        <v>271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89" t="s">
        <v>502</v>
      </c>
    </row>
    <row r="4" spans="1:15" ht="24" customHeight="1" thickTop="1">
      <c r="A4" s="645" t="s">
        <v>1</v>
      </c>
      <c r="B4" s="765" t="s">
        <v>870</v>
      </c>
      <c r="C4" s="765"/>
      <c r="D4" s="645" t="s">
        <v>860</v>
      </c>
      <c r="E4" s="645"/>
      <c r="F4" s="645" t="s">
        <v>867</v>
      </c>
      <c r="G4" s="645"/>
      <c r="H4" s="645" t="s">
        <v>868</v>
      </c>
      <c r="I4" s="645"/>
      <c r="J4" s="645" t="s">
        <v>231</v>
      </c>
      <c r="K4" s="645"/>
      <c r="L4" s="645" t="s">
        <v>0</v>
      </c>
      <c r="M4" s="645"/>
      <c r="N4" s="645"/>
      <c r="O4" s="572" t="s">
        <v>300</v>
      </c>
    </row>
    <row r="5" spans="1:15" ht="20.25" customHeight="1">
      <c r="A5" s="646"/>
      <c r="B5" s="646" t="s">
        <v>871</v>
      </c>
      <c r="C5" s="646"/>
      <c r="D5" s="646"/>
      <c r="E5" s="646"/>
      <c r="F5" s="646"/>
      <c r="G5" s="646"/>
      <c r="H5" s="646"/>
      <c r="I5" s="646"/>
      <c r="J5" s="767" t="s">
        <v>691</v>
      </c>
      <c r="K5" s="767"/>
      <c r="L5" s="768" t="s">
        <v>316</v>
      </c>
      <c r="M5" s="768"/>
      <c r="N5" s="768"/>
      <c r="O5" s="573"/>
    </row>
    <row r="6" spans="1:15" ht="23.25" customHeight="1">
      <c r="A6" s="646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347" t="s">
        <v>46</v>
      </c>
      <c r="O6" s="573"/>
    </row>
    <row r="7" spans="1:15" ht="20.25" customHeight="1" thickBot="1">
      <c r="A7" s="646"/>
      <c r="B7" s="295" t="s">
        <v>333</v>
      </c>
      <c r="C7" s="295" t="s">
        <v>334</v>
      </c>
      <c r="D7" s="295" t="s">
        <v>333</v>
      </c>
      <c r="E7" s="295" t="s">
        <v>334</v>
      </c>
      <c r="F7" s="295" t="s">
        <v>333</v>
      </c>
      <c r="G7" s="295" t="s">
        <v>334</v>
      </c>
      <c r="H7" s="295" t="s">
        <v>333</v>
      </c>
      <c r="I7" s="295" t="s">
        <v>334</v>
      </c>
      <c r="J7" s="295" t="s">
        <v>333</v>
      </c>
      <c r="K7" s="295" t="s">
        <v>334</v>
      </c>
      <c r="L7" s="295" t="s">
        <v>333</v>
      </c>
      <c r="M7" s="295" t="s">
        <v>334</v>
      </c>
      <c r="N7" s="295" t="s">
        <v>335</v>
      </c>
      <c r="O7" s="603"/>
    </row>
    <row r="8" spans="1:15" ht="28.5" customHeight="1" thickTop="1">
      <c r="A8" s="77" t="s">
        <v>28</v>
      </c>
      <c r="B8" s="54">
        <v>0</v>
      </c>
      <c r="C8" s="419">
        <v>0</v>
      </c>
      <c r="D8" s="419">
        <v>0</v>
      </c>
      <c r="E8" s="503">
        <v>0</v>
      </c>
      <c r="F8" s="503">
        <v>0</v>
      </c>
      <c r="G8" s="503">
        <v>0</v>
      </c>
      <c r="H8" s="503">
        <v>0</v>
      </c>
      <c r="I8" s="503">
        <v>0</v>
      </c>
      <c r="J8" s="503">
        <v>0</v>
      </c>
      <c r="K8" s="503">
        <v>0</v>
      </c>
      <c r="L8" s="503">
        <v>0</v>
      </c>
      <c r="M8" s="503">
        <v>0</v>
      </c>
      <c r="N8" s="503">
        <v>0</v>
      </c>
      <c r="O8" s="270" t="s">
        <v>301</v>
      </c>
    </row>
    <row r="9" spans="1:15" ht="25.5" customHeight="1">
      <c r="A9" s="148" t="s">
        <v>29</v>
      </c>
      <c r="B9" s="522">
        <v>0</v>
      </c>
      <c r="C9" s="522">
        <v>0</v>
      </c>
      <c r="D9" s="522">
        <v>0</v>
      </c>
      <c r="E9" s="522">
        <v>0</v>
      </c>
      <c r="F9" s="522">
        <v>0</v>
      </c>
      <c r="G9" s="522">
        <v>0</v>
      </c>
      <c r="H9" s="522">
        <v>2</v>
      </c>
      <c r="I9" s="55">
        <v>1</v>
      </c>
      <c r="J9" s="55">
        <v>1</v>
      </c>
      <c r="K9" s="55">
        <v>0</v>
      </c>
      <c r="L9" s="55">
        <f t="shared" ref="L9:L17" si="0">SUM(J9,H9,F9,D9,B9)</f>
        <v>3</v>
      </c>
      <c r="M9" s="55">
        <f t="shared" ref="M9:M17" si="1">SUM(K9,I9,G9,E9,C9)</f>
        <v>1</v>
      </c>
      <c r="N9" s="55">
        <f t="shared" ref="N9:N17" si="2">SUM(L9:M9)</f>
        <v>4</v>
      </c>
      <c r="O9" s="271" t="s">
        <v>303</v>
      </c>
    </row>
    <row r="10" spans="1:15" ht="25.5" customHeight="1">
      <c r="A10" s="148" t="s">
        <v>30</v>
      </c>
      <c r="B10" s="55">
        <v>1</v>
      </c>
      <c r="C10" s="55">
        <v>0</v>
      </c>
      <c r="D10" s="55">
        <v>3</v>
      </c>
      <c r="E10" s="55">
        <v>5</v>
      </c>
      <c r="F10" s="55">
        <v>11</v>
      </c>
      <c r="G10" s="55">
        <v>6</v>
      </c>
      <c r="H10" s="55">
        <v>12</v>
      </c>
      <c r="I10" s="55">
        <v>11</v>
      </c>
      <c r="J10" s="55">
        <v>7</v>
      </c>
      <c r="K10" s="55">
        <v>7</v>
      </c>
      <c r="L10" s="55">
        <f t="shared" si="0"/>
        <v>34</v>
      </c>
      <c r="M10" s="55">
        <f t="shared" si="1"/>
        <v>29</v>
      </c>
      <c r="N10" s="55">
        <f t="shared" si="2"/>
        <v>63</v>
      </c>
      <c r="O10" s="271" t="s">
        <v>305</v>
      </c>
    </row>
    <row r="11" spans="1:15" ht="25.5" customHeight="1">
      <c r="A11" s="148" t="s">
        <v>31</v>
      </c>
      <c r="B11" s="55">
        <v>0</v>
      </c>
      <c r="C11" s="502">
        <v>0</v>
      </c>
      <c r="D11" s="502">
        <v>0</v>
      </c>
      <c r="E11" s="502">
        <v>0</v>
      </c>
      <c r="F11" s="55">
        <v>1</v>
      </c>
      <c r="G11" s="55">
        <v>2</v>
      </c>
      <c r="H11" s="55">
        <v>5</v>
      </c>
      <c r="I11" s="55">
        <v>0</v>
      </c>
      <c r="J11" s="55">
        <v>0</v>
      </c>
      <c r="K11" s="55">
        <v>5</v>
      </c>
      <c r="L11" s="55">
        <f t="shared" si="0"/>
        <v>6</v>
      </c>
      <c r="M11" s="55">
        <f t="shared" si="1"/>
        <v>7</v>
      </c>
      <c r="N11" s="55">
        <f t="shared" si="2"/>
        <v>13</v>
      </c>
      <c r="O11" s="271" t="s">
        <v>307</v>
      </c>
    </row>
    <row r="12" spans="1:15" ht="25.5" customHeight="1">
      <c r="A12" s="148" t="s">
        <v>32</v>
      </c>
      <c r="B12" s="55">
        <v>0</v>
      </c>
      <c r="C12" s="55">
        <v>1</v>
      </c>
      <c r="D12" s="55">
        <v>0</v>
      </c>
      <c r="E12" s="55">
        <v>0</v>
      </c>
      <c r="F12" s="55">
        <v>3</v>
      </c>
      <c r="G12" s="55">
        <v>4</v>
      </c>
      <c r="H12" s="55">
        <v>1</v>
      </c>
      <c r="I12" s="55">
        <v>0</v>
      </c>
      <c r="J12" s="55">
        <v>1</v>
      </c>
      <c r="K12" s="55">
        <v>2</v>
      </c>
      <c r="L12" s="55">
        <f>SUM(J12,H12,F12,D12,B12)</f>
        <v>5</v>
      </c>
      <c r="M12" s="55">
        <f t="shared" si="1"/>
        <v>7</v>
      </c>
      <c r="N12" s="55">
        <f t="shared" si="2"/>
        <v>12</v>
      </c>
      <c r="O12" s="271" t="s">
        <v>308</v>
      </c>
    </row>
    <row r="13" spans="1:15" ht="25.5" customHeight="1">
      <c r="A13" s="148" t="s">
        <v>20</v>
      </c>
      <c r="B13" s="55">
        <v>0</v>
      </c>
      <c r="C13" s="502">
        <v>0</v>
      </c>
      <c r="D13" s="502">
        <v>0</v>
      </c>
      <c r="E13" s="502">
        <v>0</v>
      </c>
      <c r="F13" s="502">
        <v>0</v>
      </c>
      <c r="G13" s="502">
        <v>1</v>
      </c>
      <c r="H13" s="55">
        <v>5</v>
      </c>
      <c r="I13" s="55">
        <v>4</v>
      </c>
      <c r="J13" s="55">
        <v>2</v>
      </c>
      <c r="K13" s="55">
        <v>0</v>
      </c>
      <c r="L13" s="55">
        <v>7</v>
      </c>
      <c r="M13" s="55">
        <f>SUM(K13,I13,G13,E13,C13)</f>
        <v>5</v>
      </c>
      <c r="N13" s="55">
        <f t="shared" si="2"/>
        <v>12</v>
      </c>
      <c r="O13" s="271" t="s">
        <v>309</v>
      </c>
    </row>
    <row r="14" spans="1:15" ht="25.5" customHeight="1">
      <c r="A14" s="148" t="s">
        <v>21</v>
      </c>
      <c r="B14" s="55">
        <v>0</v>
      </c>
      <c r="C14" s="55">
        <v>0</v>
      </c>
      <c r="D14" s="55">
        <v>0</v>
      </c>
      <c r="E14" s="55">
        <v>0</v>
      </c>
      <c r="F14" s="55">
        <v>1</v>
      </c>
      <c r="G14" s="55">
        <v>1</v>
      </c>
      <c r="H14" s="55">
        <v>0</v>
      </c>
      <c r="I14" s="55">
        <v>3</v>
      </c>
      <c r="J14" s="55">
        <v>2</v>
      </c>
      <c r="K14" s="55">
        <v>0</v>
      </c>
      <c r="L14" s="55">
        <f t="shared" si="0"/>
        <v>3</v>
      </c>
      <c r="M14" s="55">
        <f t="shared" si="1"/>
        <v>4</v>
      </c>
      <c r="N14" s="55">
        <f t="shared" si="2"/>
        <v>7</v>
      </c>
      <c r="O14" s="271" t="s">
        <v>310</v>
      </c>
    </row>
    <row r="15" spans="1:15" ht="23.25" customHeight="1">
      <c r="A15" s="521" t="s">
        <v>34</v>
      </c>
      <c r="B15" s="522">
        <v>0</v>
      </c>
      <c r="C15" s="522">
        <v>0</v>
      </c>
      <c r="D15" s="522">
        <v>1</v>
      </c>
      <c r="E15" s="522">
        <v>0</v>
      </c>
      <c r="F15" s="522">
        <v>2</v>
      </c>
      <c r="G15" s="522">
        <v>1</v>
      </c>
      <c r="H15" s="522">
        <v>1</v>
      </c>
      <c r="I15" s="522">
        <v>0</v>
      </c>
      <c r="J15" s="522">
        <v>1</v>
      </c>
      <c r="K15" s="522">
        <v>0</v>
      </c>
      <c r="L15" s="522">
        <f t="shared" si="0"/>
        <v>5</v>
      </c>
      <c r="M15" s="522">
        <f t="shared" si="1"/>
        <v>1</v>
      </c>
      <c r="N15" s="522">
        <f t="shared" si="2"/>
        <v>6</v>
      </c>
      <c r="O15" s="520" t="s">
        <v>312</v>
      </c>
    </row>
    <row r="16" spans="1:15" ht="23.25" customHeight="1">
      <c r="A16" s="148" t="s">
        <v>36</v>
      </c>
      <c r="B16" s="55">
        <v>0</v>
      </c>
      <c r="C16" s="502">
        <v>0</v>
      </c>
      <c r="D16" s="502">
        <v>0</v>
      </c>
      <c r="E16" s="502">
        <v>0</v>
      </c>
      <c r="F16" s="502">
        <v>0</v>
      </c>
      <c r="G16" s="502">
        <v>0</v>
      </c>
      <c r="H16" s="55">
        <v>1</v>
      </c>
      <c r="I16" s="55">
        <v>3</v>
      </c>
      <c r="J16" s="55">
        <v>3</v>
      </c>
      <c r="K16" s="55">
        <v>1</v>
      </c>
      <c r="L16" s="55">
        <f t="shared" si="0"/>
        <v>4</v>
      </c>
      <c r="M16" s="55">
        <f t="shared" si="1"/>
        <v>4</v>
      </c>
      <c r="N16" s="55">
        <f t="shared" si="2"/>
        <v>8</v>
      </c>
      <c r="O16" s="271" t="s">
        <v>314</v>
      </c>
    </row>
    <row r="17" spans="1:15" ht="26.25" customHeight="1" thickBot="1">
      <c r="A17" s="149" t="s">
        <v>37</v>
      </c>
      <c r="B17" s="56">
        <v>0</v>
      </c>
      <c r="C17" s="56">
        <v>0</v>
      </c>
      <c r="D17" s="56">
        <v>0</v>
      </c>
      <c r="E17" s="56">
        <v>0</v>
      </c>
      <c r="F17" s="56">
        <v>2</v>
      </c>
      <c r="G17" s="56">
        <v>1</v>
      </c>
      <c r="H17" s="56">
        <v>2</v>
      </c>
      <c r="I17" s="56">
        <v>1</v>
      </c>
      <c r="J17" s="56">
        <v>3</v>
      </c>
      <c r="K17" s="56">
        <v>0</v>
      </c>
      <c r="L17" s="56">
        <f t="shared" si="0"/>
        <v>7</v>
      </c>
      <c r="M17" s="56">
        <f t="shared" si="1"/>
        <v>2</v>
      </c>
      <c r="N17" s="56">
        <f t="shared" si="2"/>
        <v>9</v>
      </c>
      <c r="O17" s="326" t="s">
        <v>315</v>
      </c>
    </row>
    <row r="18" spans="1:15" ht="29.25" thickTop="1" thickBot="1">
      <c r="A18" s="147" t="s">
        <v>0</v>
      </c>
      <c r="B18" s="95">
        <f>SUM(B8:B17)</f>
        <v>1</v>
      </c>
      <c r="C18" s="95">
        <f>SUM(C8:C17)</f>
        <v>1</v>
      </c>
      <c r="D18" s="95">
        <f t="shared" ref="D18:K18" si="3">SUM(D8:D17)</f>
        <v>4</v>
      </c>
      <c r="E18" s="95">
        <f t="shared" si="3"/>
        <v>5</v>
      </c>
      <c r="F18" s="95">
        <f t="shared" si="3"/>
        <v>20</v>
      </c>
      <c r="G18" s="95">
        <f t="shared" si="3"/>
        <v>16</v>
      </c>
      <c r="H18" s="95">
        <f t="shared" si="3"/>
        <v>29</v>
      </c>
      <c r="I18" s="95">
        <f t="shared" si="3"/>
        <v>23</v>
      </c>
      <c r="J18" s="95">
        <f t="shared" si="3"/>
        <v>20</v>
      </c>
      <c r="K18" s="95">
        <f t="shared" si="3"/>
        <v>15</v>
      </c>
      <c r="L18" s="95">
        <f>SUM(L8:L17)</f>
        <v>74</v>
      </c>
      <c r="M18" s="95">
        <f>SUM(M8:M17)</f>
        <v>60</v>
      </c>
      <c r="N18" s="95">
        <f>SUM(N8:N17)</f>
        <v>134</v>
      </c>
      <c r="O18" s="268" t="s">
        <v>316</v>
      </c>
    </row>
    <row r="19" spans="1:15" ht="13.5" thickTop="1"/>
  </sheetData>
  <mergeCells count="16">
    <mergeCell ref="A1:O1"/>
    <mergeCell ref="B4:C4"/>
    <mergeCell ref="L4:N4"/>
    <mergeCell ref="J4:K4"/>
    <mergeCell ref="A4:A7"/>
    <mergeCell ref="A2:O2"/>
    <mergeCell ref="O4:O7"/>
    <mergeCell ref="B5:C5"/>
    <mergeCell ref="D5:E5"/>
    <mergeCell ref="F5:G5"/>
    <mergeCell ref="H5:I5"/>
    <mergeCell ref="J5:K5"/>
    <mergeCell ref="L5:N5"/>
    <mergeCell ref="D4:E4"/>
    <mergeCell ref="H4:I4"/>
    <mergeCell ref="F4:G4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30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9"/>
  <sheetViews>
    <sheetView rightToLeft="1" view="pageBreakPreview" zoomScale="75" zoomScaleNormal="100" zoomScaleSheetLayoutView="75" workbookViewId="0">
      <selection activeCell="O23" sqref="O23"/>
    </sheetView>
  </sheetViews>
  <sheetFormatPr defaultRowHeight="12.75"/>
  <cols>
    <col min="1" max="1" width="8.85546875" customWidth="1"/>
    <col min="2" max="2" width="6.42578125" customWidth="1"/>
    <col min="3" max="3" width="7.140625" customWidth="1"/>
    <col min="4" max="4" width="6.5703125" customWidth="1"/>
    <col min="5" max="5" width="8.7109375" customWidth="1"/>
    <col min="6" max="6" width="7.5703125" customWidth="1"/>
    <col min="7" max="7" width="6.28515625" customWidth="1"/>
    <col min="8" max="8" width="7.5703125" customWidth="1"/>
    <col min="9" max="9" width="6" customWidth="1"/>
    <col min="10" max="10" width="7" customWidth="1"/>
    <col min="11" max="11" width="6.42578125" customWidth="1"/>
    <col min="12" max="13" width="7.5703125" customWidth="1"/>
    <col min="14" max="15" width="7.140625" customWidth="1"/>
    <col min="16" max="18" width="7.5703125" customWidth="1"/>
    <col min="19" max="19" width="15.7109375" customWidth="1"/>
  </cols>
  <sheetData>
    <row r="1" spans="1:21" s="1" customFormat="1" ht="26.25" customHeight="1">
      <c r="A1" s="561" t="s">
        <v>744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spans="1:21" ht="24.75" customHeight="1">
      <c r="A2" s="561" t="s">
        <v>743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</row>
    <row r="3" spans="1:21" ht="22.5" customHeight="1" thickBot="1">
      <c r="A3" s="288" t="s">
        <v>272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9" t="s">
        <v>419</v>
      </c>
    </row>
    <row r="4" spans="1:21" ht="26.25" customHeight="1" thickTop="1">
      <c r="A4" s="645" t="s">
        <v>1</v>
      </c>
      <c r="B4" s="645" t="s">
        <v>149</v>
      </c>
      <c r="C4" s="645"/>
      <c r="D4" s="645" t="s">
        <v>103</v>
      </c>
      <c r="E4" s="645"/>
      <c r="F4" s="645" t="s">
        <v>150</v>
      </c>
      <c r="G4" s="645"/>
      <c r="H4" s="645" t="s">
        <v>109</v>
      </c>
      <c r="I4" s="645"/>
      <c r="J4" s="645" t="s">
        <v>151</v>
      </c>
      <c r="K4" s="645"/>
      <c r="L4" s="645" t="s">
        <v>152</v>
      </c>
      <c r="M4" s="645"/>
      <c r="N4" s="645" t="s">
        <v>153</v>
      </c>
      <c r="O4" s="645"/>
      <c r="P4" s="645" t="s">
        <v>0</v>
      </c>
      <c r="Q4" s="645"/>
      <c r="R4" s="645"/>
      <c r="S4" s="571" t="s">
        <v>300</v>
      </c>
    </row>
    <row r="5" spans="1:21" ht="64.5" customHeight="1">
      <c r="A5" s="646"/>
      <c r="B5" s="776" t="s">
        <v>382</v>
      </c>
      <c r="C5" s="776"/>
      <c r="D5" s="776" t="s">
        <v>381</v>
      </c>
      <c r="E5" s="776"/>
      <c r="F5" s="776" t="s">
        <v>390</v>
      </c>
      <c r="G5" s="776"/>
      <c r="H5" s="776" t="s">
        <v>420</v>
      </c>
      <c r="I5" s="776"/>
      <c r="J5" s="776" t="s">
        <v>385</v>
      </c>
      <c r="K5" s="776"/>
      <c r="L5" s="776" t="s">
        <v>386</v>
      </c>
      <c r="M5" s="776"/>
      <c r="N5" s="776" t="s">
        <v>348</v>
      </c>
      <c r="O5" s="776"/>
      <c r="P5" s="775" t="s">
        <v>316</v>
      </c>
      <c r="Q5" s="775"/>
      <c r="R5" s="775"/>
      <c r="S5" s="574"/>
    </row>
    <row r="6" spans="1:21" ht="20.25" customHeight="1">
      <c r="A6" s="646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446" t="s">
        <v>9</v>
      </c>
      <c r="Q6" s="446" t="s">
        <v>10</v>
      </c>
      <c r="R6" s="107" t="s">
        <v>46</v>
      </c>
      <c r="S6" s="574"/>
    </row>
    <row r="7" spans="1:21" ht="20.25" customHeight="1" thickBot="1">
      <c r="A7" s="647"/>
      <c r="B7" s="299" t="s">
        <v>333</v>
      </c>
      <c r="C7" s="299" t="s">
        <v>334</v>
      </c>
      <c r="D7" s="299" t="s">
        <v>333</v>
      </c>
      <c r="E7" s="299" t="s">
        <v>334</v>
      </c>
      <c r="F7" s="299" t="s">
        <v>333</v>
      </c>
      <c r="G7" s="299" t="s">
        <v>334</v>
      </c>
      <c r="H7" s="299" t="s">
        <v>333</v>
      </c>
      <c r="I7" s="299" t="s">
        <v>334</v>
      </c>
      <c r="J7" s="299" t="s">
        <v>333</v>
      </c>
      <c r="K7" s="299" t="s">
        <v>334</v>
      </c>
      <c r="L7" s="299" t="s">
        <v>333</v>
      </c>
      <c r="M7" s="299" t="s">
        <v>334</v>
      </c>
      <c r="N7" s="299" t="s">
        <v>333</v>
      </c>
      <c r="O7" s="299" t="s">
        <v>334</v>
      </c>
      <c r="P7" s="299" t="s">
        <v>333</v>
      </c>
      <c r="Q7" s="299" t="s">
        <v>334</v>
      </c>
      <c r="R7" s="299" t="s">
        <v>335</v>
      </c>
      <c r="S7" s="575"/>
    </row>
    <row r="8" spans="1:21" ht="23.25" customHeight="1" thickTop="1">
      <c r="A8" s="77" t="s">
        <v>28</v>
      </c>
      <c r="B8" s="54">
        <v>0</v>
      </c>
      <c r="C8" s="50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54">
        <f>SUM(N8,L8,J8,H8,F8,D8,B8)</f>
        <v>0</v>
      </c>
      <c r="Q8" s="54">
        <f>SUM(O8,M8,K8,I8,G8,E8,C8)</f>
        <v>0</v>
      </c>
      <c r="R8" s="54">
        <f>SUM(P8:Q8)</f>
        <v>0</v>
      </c>
      <c r="S8" s="270" t="s">
        <v>301</v>
      </c>
      <c r="U8" s="13"/>
    </row>
    <row r="9" spans="1:21" ht="21.75" customHeight="1">
      <c r="A9" s="148" t="s">
        <v>29</v>
      </c>
      <c r="B9" s="55">
        <v>2</v>
      </c>
      <c r="C9" s="55">
        <v>1</v>
      </c>
      <c r="D9" s="522">
        <v>0</v>
      </c>
      <c r="E9" s="522">
        <v>0</v>
      </c>
      <c r="F9" s="522">
        <v>0</v>
      </c>
      <c r="G9" s="522">
        <v>0</v>
      </c>
      <c r="H9" s="522">
        <v>0</v>
      </c>
      <c r="I9" s="522">
        <v>0</v>
      </c>
      <c r="J9" s="522">
        <v>0</v>
      </c>
      <c r="K9" s="522">
        <v>0</v>
      </c>
      <c r="L9" s="522">
        <v>0</v>
      </c>
      <c r="M9" s="522">
        <v>0</v>
      </c>
      <c r="N9" s="522">
        <v>0</v>
      </c>
      <c r="O9" s="522">
        <v>0</v>
      </c>
      <c r="P9" s="55">
        <f t="shared" ref="P9:P17" si="0">SUM(N9,L9,J9,H9,F9,D9,B9)</f>
        <v>2</v>
      </c>
      <c r="Q9" s="55">
        <f t="shared" ref="Q9:Q17" si="1">SUM(O9,M9,K9,I9,G9,E9,C9)</f>
        <v>1</v>
      </c>
      <c r="R9" s="55">
        <f t="shared" ref="R9:R17" si="2">SUM(P9:Q9)</f>
        <v>3</v>
      </c>
      <c r="S9" s="271" t="s">
        <v>303</v>
      </c>
      <c r="U9" s="13"/>
    </row>
    <row r="10" spans="1:21" ht="27" customHeight="1">
      <c r="A10" s="148" t="s">
        <v>30</v>
      </c>
      <c r="B10" s="55">
        <v>15</v>
      </c>
      <c r="C10" s="55">
        <v>16</v>
      </c>
      <c r="D10" s="55">
        <v>7</v>
      </c>
      <c r="E10" s="55">
        <v>0</v>
      </c>
      <c r="F10" s="80">
        <v>0</v>
      </c>
      <c r="G10" s="80">
        <v>0</v>
      </c>
      <c r="H10" s="80">
        <v>0</v>
      </c>
      <c r="I10" s="80">
        <v>0</v>
      </c>
      <c r="J10" s="80">
        <v>7</v>
      </c>
      <c r="K10" s="80">
        <v>5</v>
      </c>
      <c r="L10" s="55">
        <v>0</v>
      </c>
      <c r="M10" s="55">
        <v>0</v>
      </c>
      <c r="N10" s="55">
        <v>13</v>
      </c>
      <c r="O10" s="55">
        <v>10</v>
      </c>
      <c r="P10" s="55">
        <f t="shared" si="0"/>
        <v>42</v>
      </c>
      <c r="Q10" s="55">
        <f t="shared" si="1"/>
        <v>31</v>
      </c>
      <c r="R10" s="55">
        <f t="shared" si="2"/>
        <v>73</v>
      </c>
      <c r="S10" s="271" t="s">
        <v>305</v>
      </c>
    </row>
    <row r="11" spans="1:21" ht="22.5" customHeight="1">
      <c r="A11" s="148" t="s">
        <v>31</v>
      </c>
      <c r="B11" s="55">
        <v>0</v>
      </c>
      <c r="C11" s="502">
        <v>0</v>
      </c>
      <c r="D11" s="502">
        <v>0</v>
      </c>
      <c r="E11" s="502">
        <v>0</v>
      </c>
      <c r="F11" s="502">
        <v>0</v>
      </c>
      <c r="G11" s="502">
        <v>0</v>
      </c>
      <c r="H11" s="502">
        <v>0</v>
      </c>
      <c r="I11" s="502">
        <v>0</v>
      </c>
      <c r="J11" s="55">
        <v>2</v>
      </c>
      <c r="K11" s="55">
        <v>3</v>
      </c>
      <c r="L11" s="55">
        <v>0</v>
      </c>
      <c r="M11" s="55">
        <v>0</v>
      </c>
      <c r="N11" s="55">
        <v>2</v>
      </c>
      <c r="O11" s="55">
        <v>1</v>
      </c>
      <c r="P11" s="55">
        <f t="shared" si="0"/>
        <v>4</v>
      </c>
      <c r="Q11" s="55">
        <f>SUM(O11,M11,K11,I11,G11,E11,C11)</f>
        <v>4</v>
      </c>
      <c r="R11" s="55">
        <f t="shared" si="2"/>
        <v>8</v>
      </c>
      <c r="S11" s="271" t="s">
        <v>307</v>
      </c>
    </row>
    <row r="12" spans="1:21" ht="24.75" customHeight="1">
      <c r="A12" s="148" t="s">
        <v>32</v>
      </c>
      <c r="B12" s="55">
        <v>3</v>
      </c>
      <c r="C12" s="55">
        <v>3</v>
      </c>
      <c r="D12" s="55">
        <v>2</v>
      </c>
      <c r="E12" s="55">
        <v>1</v>
      </c>
      <c r="F12" s="55">
        <v>3</v>
      </c>
      <c r="G12" s="55">
        <v>2</v>
      </c>
      <c r="H12" s="55">
        <v>0</v>
      </c>
      <c r="I12" s="502">
        <v>0</v>
      </c>
      <c r="J12" s="502">
        <v>0</v>
      </c>
      <c r="K12" s="55">
        <v>1</v>
      </c>
      <c r="L12" s="502">
        <v>0</v>
      </c>
      <c r="M12" s="502">
        <v>0</v>
      </c>
      <c r="N12" s="502">
        <v>0</v>
      </c>
      <c r="O12" s="502">
        <v>0</v>
      </c>
      <c r="P12" s="55">
        <f t="shared" si="0"/>
        <v>8</v>
      </c>
      <c r="Q12" s="55">
        <f t="shared" si="1"/>
        <v>7</v>
      </c>
      <c r="R12" s="55">
        <f t="shared" si="2"/>
        <v>15</v>
      </c>
      <c r="S12" s="271" t="s">
        <v>308</v>
      </c>
    </row>
    <row r="13" spans="1:21" ht="25.5" customHeight="1">
      <c r="A13" s="148" t="s">
        <v>20</v>
      </c>
      <c r="B13" s="55">
        <v>2</v>
      </c>
      <c r="C13" s="55">
        <v>1</v>
      </c>
      <c r="D13" s="55">
        <v>0</v>
      </c>
      <c r="E13" s="55">
        <v>3</v>
      </c>
      <c r="F13" s="55">
        <v>0</v>
      </c>
      <c r="G13" s="55">
        <v>0</v>
      </c>
      <c r="H13" s="55">
        <v>0</v>
      </c>
      <c r="I13" s="55">
        <v>0</v>
      </c>
      <c r="J13" s="55">
        <v>2</v>
      </c>
      <c r="K13" s="55">
        <v>2</v>
      </c>
      <c r="L13" s="502">
        <v>0</v>
      </c>
      <c r="M13" s="502">
        <v>0</v>
      </c>
      <c r="N13" s="502">
        <v>0</v>
      </c>
      <c r="O13" s="502">
        <v>0</v>
      </c>
      <c r="P13" s="55">
        <f t="shared" si="0"/>
        <v>4</v>
      </c>
      <c r="Q13" s="55">
        <f t="shared" si="1"/>
        <v>6</v>
      </c>
      <c r="R13" s="55">
        <f t="shared" si="2"/>
        <v>10</v>
      </c>
      <c r="S13" s="271" t="s">
        <v>309</v>
      </c>
    </row>
    <row r="14" spans="1:21" ht="25.5" customHeight="1">
      <c r="A14" s="148" t="s">
        <v>21</v>
      </c>
      <c r="B14" s="55">
        <v>2</v>
      </c>
      <c r="C14" s="55">
        <v>3</v>
      </c>
      <c r="D14" s="502">
        <v>0</v>
      </c>
      <c r="E14" s="502">
        <v>0</v>
      </c>
      <c r="F14" s="502">
        <v>0</v>
      </c>
      <c r="G14" s="502">
        <v>0</v>
      </c>
      <c r="H14" s="502">
        <v>0</v>
      </c>
      <c r="I14" s="502">
        <v>0</v>
      </c>
      <c r="J14" s="502">
        <v>0</v>
      </c>
      <c r="K14" s="502">
        <v>0</v>
      </c>
      <c r="L14" s="502">
        <v>0</v>
      </c>
      <c r="M14" s="502">
        <v>0</v>
      </c>
      <c r="N14" s="502">
        <v>0</v>
      </c>
      <c r="O14" s="502">
        <v>0</v>
      </c>
      <c r="P14" s="55">
        <f t="shared" si="0"/>
        <v>2</v>
      </c>
      <c r="Q14" s="55">
        <f t="shared" si="1"/>
        <v>3</v>
      </c>
      <c r="R14" s="55">
        <f t="shared" si="2"/>
        <v>5</v>
      </c>
      <c r="S14" s="271" t="s">
        <v>310</v>
      </c>
    </row>
    <row r="15" spans="1:21" ht="25.5" customHeight="1">
      <c r="A15" s="521" t="s">
        <v>34</v>
      </c>
      <c r="B15" s="522">
        <v>0</v>
      </c>
      <c r="C15" s="522">
        <v>0</v>
      </c>
      <c r="D15" s="522">
        <v>0</v>
      </c>
      <c r="E15" s="522">
        <v>0</v>
      </c>
      <c r="F15" s="522">
        <v>0</v>
      </c>
      <c r="G15" s="522">
        <v>0</v>
      </c>
      <c r="H15" s="522">
        <v>0</v>
      </c>
      <c r="I15" s="522">
        <v>0</v>
      </c>
      <c r="J15" s="522">
        <v>0</v>
      </c>
      <c r="K15" s="522">
        <v>0</v>
      </c>
      <c r="L15" s="522">
        <v>0</v>
      </c>
      <c r="M15" s="522">
        <v>0</v>
      </c>
      <c r="N15" s="522">
        <v>0</v>
      </c>
      <c r="O15" s="522">
        <v>0</v>
      </c>
      <c r="P15" s="522">
        <f t="shared" ref="P15" si="3">SUM(N15,L15,J15,H15,F15,D15,B15)</f>
        <v>0</v>
      </c>
      <c r="Q15" s="522">
        <f t="shared" ref="Q15" si="4">SUM(O15,M15,K15,I15,G15,E15,C15)</f>
        <v>0</v>
      </c>
      <c r="R15" s="522">
        <f t="shared" ref="R15" si="5">SUM(P15:Q15)</f>
        <v>0</v>
      </c>
      <c r="S15" s="520" t="s">
        <v>312</v>
      </c>
    </row>
    <row r="16" spans="1:21" ht="22.5" customHeight="1">
      <c r="A16" s="148" t="s">
        <v>36</v>
      </c>
      <c r="B16" s="55">
        <v>3</v>
      </c>
      <c r="C16" s="55">
        <v>0</v>
      </c>
      <c r="D16" s="55">
        <v>5</v>
      </c>
      <c r="E16" s="55">
        <v>1</v>
      </c>
      <c r="F16" s="502">
        <v>0</v>
      </c>
      <c r="G16" s="502">
        <v>0</v>
      </c>
      <c r="H16" s="502">
        <v>0</v>
      </c>
      <c r="I16" s="502">
        <v>0</v>
      </c>
      <c r="J16" s="502">
        <v>1</v>
      </c>
      <c r="K16" s="55">
        <v>1</v>
      </c>
      <c r="L16" s="55">
        <v>0</v>
      </c>
      <c r="M16" s="55">
        <v>0</v>
      </c>
      <c r="N16" s="55">
        <v>1</v>
      </c>
      <c r="O16" s="55">
        <v>0</v>
      </c>
      <c r="P16" s="55">
        <f t="shared" si="0"/>
        <v>10</v>
      </c>
      <c r="Q16" s="55">
        <f t="shared" si="1"/>
        <v>2</v>
      </c>
      <c r="R16" s="55">
        <f t="shared" si="2"/>
        <v>12</v>
      </c>
      <c r="S16" s="271" t="s">
        <v>314</v>
      </c>
    </row>
    <row r="17" spans="1:19" ht="22.5" customHeight="1" thickBot="1">
      <c r="A17" s="158" t="s">
        <v>37</v>
      </c>
      <c r="B17" s="65">
        <v>5</v>
      </c>
      <c r="C17" s="502">
        <v>0</v>
      </c>
      <c r="D17" s="502">
        <v>0</v>
      </c>
      <c r="E17" s="502">
        <v>0</v>
      </c>
      <c r="F17" s="502">
        <v>0</v>
      </c>
      <c r="G17" s="502">
        <v>0</v>
      </c>
      <c r="H17" s="502">
        <v>3</v>
      </c>
      <c r="I17" s="502">
        <v>4</v>
      </c>
      <c r="J17" s="65">
        <v>5</v>
      </c>
      <c r="K17" s="65">
        <v>2</v>
      </c>
      <c r="L17" s="65">
        <v>0</v>
      </c>
      <c r="M17" s="65">
        <v>0</v>
      </c>
      <c r="N17" s="65">
        <v>0</v>
      </c>
      <c r="O17" s="65">
        <v>0</v>
      </c>
      <c r="P17" s="65">
        <f t="shared" si="0"/>
        <v>13</v>
      </c>
      <c r="Q17" s="65">
        <f t="shared" si="1"/>
        <v>6</v>
      </c>
      <c r="R17" s="65">
        <f t="shared" si="2"/>
        <v>19</v>
      </c>
      <c r="S17" s="326" t="s">
        <v>315</v>
      </c>
    </row>
    <row r="18" spans="1:19" ht="25.5" customHeight="1" thickTop="1" thickBot="1">
      <c r="A18" s="159" t="s">
        <v>0</v>
      </c>
      <c r="B18" s="83">
        <f>SUM(B8:B17)</f>
        <v>32</v>
      </c>
      <c r="C18" s="83">
        <f t="shared" ref="C18:R18" si="6">SUM(C8:C17)</f>
        <v>24</v>
      </c>
      <c r="D18" s="83">
        <f t="shared" si="6"/>
        <v>14</v>
      </c>
      <c r="E18" s="83">
        <f t="shared" si="6"/>
        <v>5</v>
      </c>
      <c r="F18" s="83">
        <f t="shared" si="6"/>
        <v>3</v>
      </c>
      <c r="G18" s="83">
        <f t="shared" si="6"/>
        <v>2</v>
      </c>
      <c r="H18" s="83">
        <f t="shared" si="6"/>
        <v>3</v>
      </c>
      <c r="I18" s="83">
        <f t="shared" si="6"/>
        <v>4</v>
      </c>
      <c r="J18" s="83">
        <f t="shared" si="6"/>
        <v>17</v>
      </c>
      <c r="K18" s="83">
        <f t="shared" si="6"/>
        <v>14</v>
      </c>
      <c r="L18" s="83">
        <f t="shared" si="6"/>
        <v>0</v>
      </c>
      <c r="M18" s="83">
        <f t="shared" si="6"/>
        <v>0</v>
      </c>
      <c r="N18" s="83">
        <f t="shared" si="6"/>
        <v>16</v>
      </c>
      <c r="O18" s="83">
        <f t="shared" si="6"/>
        <v>11</v>
      </c>
      <c r="P18" s="83">
        <f t="shared" si="6"/>
        <v>85</v>
      </c>
      <c r="Q18" s="83">
        <f t="shared" si="6"/>
        <v>60</v>
      </c>
      <c r="R18" s="83">
        <f t="shared" si="6"/>
        <v>145</v>
      </c>
      <c r="S18" s="268" t="s">
        <v>316</v>
      </c>
    </row>
    <row r="19" spans="1:19" ht="20.100000000000001" customHeight="1" thickTop="1"/>
  </sheetData>
  <mergeCells count="20">
    <mergeCell ref="H5:I5"/>
    <mergeCell ref="J5:K5"/>
    <mergeCell ref="L5:M5"/>
    <mergeCell ref="N5:O5"/>
    <mergeCell ref="A1:S1"/>
    <mergeCell ref="A2:S2"/>
    <mergeCell ref="P5:R5"/>
    <mergeCell ref="L4:M4"/>
    <mergeCell ref="P4:R4"/>
    <mergeCell ref="J4:K4"/>
    <mergeCell ref="B4:C4"/>
    <mergeCell ref="D4:E4"/>
    <mergeCell ref="N4:O4"/>
    <mergeCell ref="H4:I4"/>
    <mergeCell ref="F4:G4"/>
    <mergeCell ref="A4:A7"/>
    <mergeCell ref="S4:S7"/>
    <mergeCell ref="B5:C5"/>
    <mergeCell ref="D5:E5"/>
    <mergeCell ref="F5:G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31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9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9.5703125" style="1" customWidth="1"/>
    <col min="2" max="8" width="9.140625" style="1"/>
    <col min="9" max="9" width="8.7109375" style="1" customWidth="1"/>
    <col min="10" max="10" width="7.5703125" style="1" customWidth="1"/>
    <col min="11" max="11" width="8.140625" style="1" customWidth="1"/>
    <col min="12" max="12" width="8" style="1" customWidth="1"/>
    <col min="13" max="13" width="9.140625" style="1"/>
    <col min="14" max="14" width="8.7109375" style="1" customWidth="1"/>
    <col min="15" max="15" width="8.5703125" style="1" customWidth="1"/>
    <col min="16" max="16" width="9.140625" style="1"/>
    <col min="17" max="17" width="15.28515625" style="13" customWidth="1"/>
    <col min="18" max="16384" width="9.140625" style="13"/>
  </cols>
  <sheetData>
    <row r="1" spans="1:17" ht="28.5" customHeight="1">
      <c r="A1" s="568" t="s">
        <v>745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25"/>
    </row>
    <row r="2" spans="1:17" ht="28.5" customHeight="1">
      <c r="A2" s="568" t="s">
        <v>746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</row>
    <row r="3" spans="1:17" ht="22.5" customHeight="1" thickBot="1">
      <c r="A3" s="777" t="s">
        <v>273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342" t="s">
        <v>503</v>
      </c>
    </row>
    <row r="4" spans="1:17" ht="27.75" customHeight="1" thickTop="1">
      <c r="A4" s="645" t="s">
        <v>1</v>
      </c>
      <c r="B4" s="645" t="s">
        <v>27</v>
      </c>
      <c r="C4" s="645"/>
      <c r="D4" s="645" t="s">
        <v>3</v>
      </c>
      <c r="E4" s="645"/>
      <c r="F4" s="645" t="s">
        <v>4</v>
      </c>
      <c r="G4" s="645"/>
      <c r="H4" s="645" t="s">
        <v>5</v>
      </c>
      <c r="I4" s="645"/>
      <c r="J4" s="645" t="s">
        <v>6</v>
      </c>
      <c r="K4" s="645"/>
      <c r="L4" s="778" t="s">
        <v>7</v>
      </c>
      <c r="M4" s="778"/>
      <c r="N4" s="645" t="s">
        <v>0</v>
      </c>
      <c r="O4" s="645"/>
      <c r="P4" s="645"/>
      <c r="Q4" s="571" t="s">
        <v>300</v>
      </c>
    </row>
    <row r="5" spans="1:17" ht="27.75" customHeight="1">
      <c r="A5" s="646"/>
      <c r="B5" s="700" t="s">
        <v>343</v>
      </c>
      <c r="C5" s="700"/>
      <c r="D5" s="700" t="s">
        <v>344</v>
      </c>
      <c r="E5" s="700"/>
      <c r="F5" s="700" t="s">
        <v>345</v>
      </c>
      <c r="G5" s="700"/>
      <c r="H5" s="700" t="s">
        <v>346</v>
      </c>
      <c r="I5" s="700"/>
      <c r="J5" s="700" t="s">
        <v>347</v>
      </c>
      <c r="K5" s="700"/>
      <c r="L5" s="700" t="s">
        <v>392</v>
      </c>
      <c r="M5" s="700"/>
      <c r="N5" s="700" t="s">
        <v>316</v>
      </c>
      <c r="O5" s="700"/>
      <c r="P5" s="700"/>
      <c r="Q5" s="574"/>
    </row>
    <row r="6" spans="1:17" ht="25.5" customHeight="1">
      <c r="A6" s="646"/>
      <c r="B6" s="413" t="s">
        <v>9</v>
      </c>
      <c r="C6" s="413" t="s">
        <v>10</v>
      </c>
      <c r="D6" s="413" t="s">
        <v>9</v>
      </c>
      <c r="E6" s="413" t="s">
        <v>10</v>
      </c>
      <c r="F6" s="413" t="s">
        <v>9</v>
      </c>
      <c r="G6" s="413" t="s">
        <v>10</v>
      </c>
      <c r="H6" s="413" t="s">
        <v>9</v>
      </c>
      <c r="I6" s="413" t="s">
        <v>10</v>
      </c>
      <c r="J6" s="413" t="s">
        <v>9</v>
      </c>
      <c r="K6" s="413" t="s">
        <v>10</v>
      </c>
      <c r="L6" s="413" t="s">
        <v>9</v>
      </c>
      <c r="M6" s="413" t="s">
        <v>10</v>
      </c>
      <c r="N6" s="413" t="s">
        <v>9</v>
      </c>
      <c r="O6" s="413" t="s">
        <v>10</v>
      </c>
      <c r="P6" s="87" t="s">
        <v>46</v>
      </c>
      <c r="Q6" s="574"/>
    </row>
    <row r="7" spans="1:17" ht="25.5" customHeight="1" thickBot="1">
      <c r="A7" s="646"/>
      <c r="B7" s="295" t="s">
        <v>333</v>
      </c>
      <c r="C7" s="295" t="s">
        <v>334</v>
      </c>
      <c r="D7" s="295" t="s">
        <v>333</v>
      </c>
      <c r="E7" s="295" t="s">
        <v>334</v>
      </c>
      <c r="F7" s="295" t="s">
        <v>333</v>
      </c>
      <c r="G7" s="295" t="s">
        <v>334</v>
      </c>
      <c r="H7" s="295" t="s">
        <v>333</v>
      </c>
      <c r="I7" s="295" t="s">
        <v>334</v>
      </c>
      <c r="J7" s="295" t="s">
        <v>333</v>
      </c>
      <c r="K7" s="295" t="s">
        <v>334</v>
      </c>
      <c r="L7" s="295" t="s">
        <v>333</v>
      </c>
      <c r="M7" s="295" t="s">
        <v>334</v>
      </c>
      <c r="N7" s="295" t="s">
        <v>333</v>
      </c>
      <c r="O7" s="295" t="s">
        <v>334</v>
      </c>
      <c r="P7" s="287" t="s">
        <v>335</v>
      </c>
      <c r="Q7" s="575"/>
    </row>
    <row r="8" spans="1:17" ht="27.75" customHeight="1" thickTop="1">
      <c r="A8" s="89" t="s">
        <v>28</v>
      </c>
      <c r="B8" s="104" t="s">
        <v>246</v>
      </c>
      <c r="C8" s="104" t="s">
        <v>246</v>
      </c>
      <c r="D8" s="104" t="s">
        <v>246</v>
      </c>
      <c r="E8" s="104" t="s">
        <v>246</v>
      </c>
      <c r="F8" s="104" t="s">
        <v>246</v>
      </c>
      <c r="G8" s="104" t="s">
        <v>246</v>
      </c>
      <c r="H8" s="104" t="s">
        <v>246</v>
      </c>
      <c r="I8" s="104" t="s">
        <v>246</v>
      </c>
      <c r="J8" s="104" t="s">
        <v>246</v>
      </c>
      <c r="K8" s="104" t="s">
        <v>246</v>
      </c>
      <c r="L8" s="104" t="s">
        <v>246</v>
      </c>
      <c r="M8" s="104" t="s">
        <v>246</v>
      </c>
      <c r="N8" s="104" t="s">
        <v>246</v>
      </c>
      <c r="O8" s="104" t="s">
        <v>246</v>
      </c>
      <c r="P8" s="104" t="s">
        <v>246</v>
      </c>
      <c r="Q8" s="270" t="s">
        <v>301</v>
      </c>
    </row>
    <row r="9" spans="1:17" ht="27.75" customHeight="1">
      <c r="A9" s="99" t="s">
        <v>29</v>
      </c>
      <c r="B9" s="68">
        <v>2</v>
      </c>
      <c r="C9" s="68">
        <v>1</v>
      </c>
      <c r="D9" s="68">
        <v>0</v>
      </c>
      <c r="E9" s="68">
        <v>1</v>
      </c>
      <c r="F9" s="68">
        <v>0</v>
      </c>
      <c r="G9" s="68">
        <v>0</v>
      </c>
      <c r="H9" s="68">
        <v>0</v>
      </c>
      <c r="I9" s="68">
        <v>1</v>
      </c>
      <c r="J9" s="68">
        <v>1</v>
      </c>
      <c r="K9" s="68">
        <v>2</v>
      </c>
      <c r="L9" s="68">
        <v>1</v>
      </c>
      <c r="M9" s="68">
        <v>0</v>
      </c>
      <c r="N9" s="68">
        <f t="shared" ref="N9:N17" si="0">SUM(L9,J9,H9,F9,D9,B9)</f>
        <v>4</v>
      </c>
      <c r="O9" s="68">
        <f t="shared" ref="O9:O17" si="1">SUM(M9,K9,I9,G9,E9,C9)</f>
        <v>5</v>
      </c>
      <c r="P9" s="68">
        <f t="shared" ref="P9:P17" si="2">SUM(N9:O9)</f>
        <v>9</v>
      </c>
      <c r="Q9" s="271" t="s">
        <v>303</v>
      </c>
    </row>
    <row r="10" spans="1:17" ht="27.75" customHeight="1">
      <c r="A10" s="99" t="s">
        <v>30</v>
      </c>
      <c r="B10" s="68">
        <v>49</v>
      </c>
      <c r="C10" s="68">
        <v>13</v>
      </c>
      <c r="D10" s="68">
        <v>6</v>
      </c>
      <c r="E10" s="68">
        <v>2</v>
      </c>
      <c r="F10" s="68">
        <v>32</v>
      </c>
      <c r="G10" s="68">
        <v>3</v>
      </c>
      <c r="H10" s="68">
        <v>3</v>
      </c>
      <c r="I10" s="68">
        <v>2</v>
      </c>
      <c r="J10" s="68">
        <v>16</v>
      </c>
      <c r="K10" s="68">
        <v>4</v>
      </c>
      <c r="L10" s="68">
        <v>0</v>
      </c>
      <c r="M10" s="68">
        <v>3</v>
      </c>
      <c r="N10" s="68">
        <f t="shared" si="0"/>
        <v>106</v>
      </c>
      <c r="O10" s="68">
        <f t="shared" si="1"/>
        <v>27</v>
      </c>
      <c r="P10" s="68">
        <f t="shared" si="2"/>
        <v>133</v>
      </c>
      <c r="Q10" s="271" t="s">
        <v>305</v>
      </c>
    </row>
    <row r="11" spans="1:17" ht="27.75" customHeight="1">
      <c r="A11" s="99" t="s">
        <v>31</v>
      </c>
      <c r="B11" s="68">
        <v>9</v>
      </c>
      <c r="C11" s="68">
        <v>3</v>
      </c>
      <c r="D11" s="68">
        <v>2</v>
      </c>
      <c r="E11" s="68">
        <v>3</v>
      </c>
      <c r="F11" s="68">
        <v>6</v>
      </c>
      <c r="G11" s="68">
        <v>1</v>
      </c>
      <c r="H11" s="68">
        <v>3</v>
      </c>
      <c r="I11" s="68">
        <v>0</v>
      </c>
      <c r="J11" s="68">
        <v>7</v>
      </c>
      <c r="K11" s="68">
        <v>2</v>
      </c>
      <c r="L11" s="68">
        <v>3</v>
      </c>
      <c r="M11" s="68">
        <v>1</v>
      </c>
      <c r="N11" s="68">
        <f t="shared" si="0"/>
        <v>30</v>
      </c>
      <c r="O11" s="68">
        <f t="shared" si="1"/>
        <v>10</v>
      </c>
      <c r="P11" s="68">
        <f t="shared" si="2"/>
        <v>40</v>
      </c>
      <c r="Q11" s="271" t="s">
        <v>307</v>
      </c>
    </row>
    <row r="12" spans="1:17" ht="27.75" customHeight="1">
      <c r="A12" s="99" t="s">
        <v>32</v>
      </c>
      <c r="B12" s="68">
        <v>11</v>
      </c>
      <c r="C12" s="68">
        <v>7</v>
      </c>
      <c r="D12" s="68">
        <v>2</v>
      </c>
      <c r="E12" s="68">
        <v>3</v>
      </c>
      <c r="F12" s="68">
        <v>4</v>
      </c>
      <c r="G12" s="68">
        <v>0</v>
      </c>
      <c r="H12" s="68">
        <v>1</v>
      </c>
      <c r="I12" s="68">
        <v>0</v>
      </c>
      <c r="J12" s="68">
        <v>4</v>
      </c>
      <c r="K12" s="68">
        <v>4</v>
      </c>
      <c r="L12" s="68">
        <v>0</v>
      </c>
      <c r="M12" s="68">
        <v>0</v>
      </c>
      <c r="N12" s="68">
        <f t="shared" si="0"/>
        <v>22</v>
      </c>
      <c r="O12" s="68">
        <f t="shared" si="1"/>
        <v>14</v>
      </c>
      <c r="P12" s="68">
        <f t="shared" si="2"/>
        <v>36</v>
      </c>
      <c r="Q12" s="271" t="s">
        <v>308</v>
      </c>
    </row>
    <row r="13" spans="1:17" ht="27.75" customHeight="1">
      <c r="A13" s="163" t="s">
        <v>20</v>
      </c>
      <c r="B13" s="68">
        <v>3</v>
      </c>
      <c r="C13" s="68">
        <v>2</v>
      </c>
      <c r="D13" s="68">
        <v>2</v>
      </c>
      <c r="E13" s="68">
        <v>0</v>
      </c>
      <c r="F13" s="68">
        <v>11</v>
      </c>
      <c r="G13" s="68">
        <v>0</v>
      </c>
      <c r="H13" s="68">
        <v>2</v>
      </c>
      <c r="I13" s="68">
        <v>0</v>
      </c>
      <c r="J13" s="68">
        <v>2</v>
      </c>
      <c r="K13" s="68">
        <v>2</v>
      </c>
      <c r="L13" s="68">
        <v>3</v>
      </c>
      <c r="M13" s="68">
        <v>3</v>
      </c>
      <c r="N13" s="68">
        <f t="shared" si="0"/>
        <v>23</v>
      </c>
      <c r="O13" s="68">
        <f t="shared" si="1"/>
        <v>7</v>
      </c>
      <c r="P13" s="68">
        <f t="shared" si="2"/>
        <v>30</v>
      </c>
      <c r="Q13" s="271" t="s">
        <v>309</v>
      </c>
    </row>
    <row r="14" spans="1:17" ht="27.75" customHeight="1">
      <c r="A14" s="100" t="s">
        <v>21</v>
      </c>
      <c r="B14" s="68">
        <v>14</v>
      </c>
      <c r="C14" s="68">
        <v>4</v>
      </c>
      <c r="D14" s="68">
        <v>3</v>
      </c>
      <c r="E14" s="68">
        <v>0</v>
      </c>
      <c r="F14" s="68">
        <v>0</v>
      </c>
      <c r="G14" s="68">
        <v>0</v>
      </c>
      <c r="H14" s="68">
        <v>4</v>
      </c>
      <c r="I14" s="68">
        <v>1</v>
      </c>
      <c r="J14" s="68">
        <v>8</v>
      </c>
      <c r="K14" s="68">
        <v>3</v>
      </c>
      <c r="L14" s="68">
        <v>0</v>
      </c>
      <c r="M14" s="68">
        <v>0</v>
      </c>
      <c r="N14" s="68">
        <f t="shared" si="0"/>
        <v>29</v>
      </c>
      <c r="O14" s="68">
        <f t="shared" si="1"/>
        <v>8</v>
      </c>
      <c r="P14" s="68">
        <f t="shared" si="2"/>
        <v>37</v>
      </c>
      <c r="Q14" s="271" t="s">
        <v>310</v>
      </c>
    </row>
    <row r="15" spans="1:17" s="523" customFormat="1" ht="27.75" customHeight="1">
      <c r="A15" s="100" t="s">
        <v>34</v>
      </c>
      <c r="B15" s="68">
        <v>1</v>
      </c>
      <c r="C15" s="68">
        <v>0</v>
      </c>
      <c r="D15" s="68">
        <v>0</v>
      </c>
      <c r="E15" s="68">
        <v>5</v>
      </c>
      <c r="F15" s="68">
        <v>0</v>
      </c>
      <c r="G15" s="68">
        <v>1</v>
      </c>
      <c r="H15" s="68">
        <v>1</v>
      </c>
      <c r="I15" s="68">
        <v>0</v>
      </c>
      <c r="J15" s="68">
        <v>3</v>
      </c>
      <c r="K15" s="68">
        <v>1</v>
      </c>
      <c r="L15" s="68">
        <v>5</v>
      </c>
      <c r="M15" s="68">
        <v>2</v>
      </c>
      <c r="N15" s="68">
        <f t="shared" ref="N15" si="3">SUM(L15,J15,H15,F15,D15,B15)</f>
        <v>10</v>
      </c>
      <c r="O15" s="68">
        <f t="shared" ref="O15" si="4">SUM(M15,K15,I15,G15,E15,C15)</f>
        <v>9</v>
      </c>
      <c r="P15" s="68">
        <f t="shared" ref="P15" si="5">SUM(N15:O15)</f>
        <v>19</v>
      </c>
      <c r="Q15" s="520" t="s">
        <v>312</v>
      </c>
    </row>
    <row r="16" spans="1:17" ht="27.75" customHeight="1">
      <c r="A16" s="163" t="s">
        <v>36</v>
      </c>
      <c r="B16" s="68">
        <v>8</v>
      </c>
      <c r="C16" s="68">
        <v>2</v>
      </c>
      <c r="D16" s="68">
        <v>1</v>
      </c>
      <c r="E16" s="68">
        <v>3</v>
      </c>
      <c r="F16" s="68">
        <v>3</v>
      </c>
      <c r="G16" s="68">
        <v>2</v>
      </c>
      <c r="H16" s="68">
        <v>3</v>
      </c>
      <c r="I16" s="68">
        <v>0</v>
      </c>
      <c r="J16" s="68">
        <v>4</v>
      </c>
      <c r="K16" s="68">
        <v>1</v>
      </c>
      <c r="L16" s="68">
        <v>4</v>
      </c>
      <c r="M16" s="68">
        <v>1</v>
      </c>
      <c r="N16" s="68">
        <f t="shared" si="0"/>
        <v>23</v>
      </c>
      <c r="O16" s="68">
        <f t="shared" si="1"/>
        <v>9</v>
      </c>
      <c r="P16" s="68">
        <f t="shared" si="2"/>
        <v>32</v>
      </c>
      <c r="Q16" s="271" t="s">
        <v>314</v>
      </c>
    </row>
    <row r="17" spans="1:17" ht="27.75" customHeight="1" thickBot="1">
      <c r="A17" s="164" t="s">
        <v>37</v>
      </c>
      <c r="B17" s="106">
        <v>3</v>
      </c>
      <c r="C17" s="106">
        <v>3</v>
      </c>
      <c r="D17" s="106">
        <v>0</v>
      </c>
      <c r="E17" s="106">
        <v>2</v>
      </c>
      <c r="F17" s="106">
        <v>0</v>
      </c>
      <c r="G17" s="106">
        <v>2</v>
      </c>
      <c r="H17" s="106">
        <v>0</v>
      </c>
      <c r="I17" s="106">
        <v>0</v>
      </c>
      <c r="J17" s="106">
        <v>1</v>
      </c>
      <c r="K17" s="106">
        <v>2</v>
      </c>
      <c r="L17" s="106">
        <v>0</v>
      </c>
      <c r="M17" s="106">
        <v>0</v>
      </c>
      <c r="N17" s="106">
        <f t="shared" si="0"/>
        <v>4</v>
      </c>
      <c r="O17" s="106">
        <f t="shared" si="1"/>
        <v>9</v>
      </c>
      <c r="P17" s="106">
        <f t="shared" si="2"/>
        <v>13</v>
      </c>
      <c r="Q17" s="326" t="s">
        <v>315</v>
      </c>
    </row>
    <row r="18" spans="1:17" ht="27.75" customHeight="1" thickTop="1" thickBot="1">
      <c r="A18" s="147" t="s">
        <v>0</v>
      </c>
      <c r="B18" s="103">
        <f>SUM(B8:B17)</f>
        <v>100</v>
      </c>
      <c r="C18" s="103">
        <f t="shared" ref="C18:P18" si="6">SUM(C8:C17)</f>
        <v>35</v>
      </c>
      <c r="D18" s="103">
        <f t="shared" si="6"/>
        <v>16</v>
      </c>
      <c r="E18" s="103">
        <f t="shared" si="6"/>
        <v>19</v>
      </c>
      <c r="F18" s="103">
        <f t="shared" si="6"/>
        <v>56</v>
      </c>
      <c r="G18" s="103">
        <f t="shared" si="6"/>
        <v>9</v>
      </c>
      <c r="H18" s="103">
        <f t="shared" si="6"/>
        <v>17</v>
      </c>
      <c r="I18" s="103">
        <f t="shared" si="6"/>
        <v>4</v>
      </c>
      <c r="J18" s="103">
        <f t="shared" si="6"/>
        <v>46</v>
      </c>
      <c r="K18" s="103">
        <f t="shared" si="6"/>
        <v>21</v>
      </c>
      <c r="L18" s="103">
        <f t="shared" si="6"/>
        <v>16</v>
      </c>
      <c r="M18" s="103">
        <f t="shared" si="6"/>
        <v>10</v>
      </c>
      <c r="N18" s="103">
        <f t="shared" si="6"/>
        <v>251</v>
      </c>
      <c r="O18" s="103">
        <f t="shared" si="6"/>
        <v>98</v>
      </c>
      <c r="P18" s="103">
        <f t="shared" si="6"/>
        <v>349</v>
      </c>
      <c r="Q18" s="268" t="s">
        <v>316</v>
      </c>
    </row>
    <row r="19" spans="1:17" ht="13.5" thickTop="1"/>
  </sheetData>
  <mergeCells count="19">
    <mergeCell ref="N5:P5"/>
    <mergeCell ref="A4:A7"/>
    <mergeCell ref="Q4:Q7"/>
    <mergeCell ref="B5:C5"/>
    <mergeCell ref="D5:E5"/>
    <mergeCell ref="F5:G5"/>
    <mergeCell ref="H5:I5"/>
    <mergeCell ref="J5:K5"/>
    <mergeCell ref="L5:M5"/>
    <mergeCell ref="A1:P1"/>
    <mergeCell ref="D4:E4"/>
    <mergeCell ref="N4:P4"/>
    <mergeCell ref="A3:P3"/>
    <mergeCell ref="L4:M4"/>
    <mergeCell ref="F4:G4"/>
    <mergeCell ref="H4:I4"/>
    <mergeCell ref="J4:K4"/>
    <mergeCell ref="B4:C4"/>
    <mergeCell ref="A2:Q2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32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19"/>
  <sheetViews>
    <sheetView rightToLeft="1" view="pageBreakPreview" zoomScale="75" zoomScaleNormal="75" zoomScaleSheetLayoutView="75" workbookViewId="0">
      <selection activeCell="O23" sqref="O23"/>
    </sheetView>
  </sheetViews>
  <sheetFormatPr defaultRowHeight="12.75"/>
  <cols>
    <col min="1" max="1" width="10.42578125" customWidth="1"/>
    <col min="2" max="3" width="8.28515625" customWidth="1"/>
    <col min="4" max="6" width="7.5703125" customWidth="1"/>
    <col min="7" max="13" width="8.28515625" customWidth="1"/>
    <col min="14" max="16" width="9.85546875" customWidth="1"/>
    <col min="17" max="17" width="15.42578125" customWidth="1"/>
  </cols>
  <sheetData>
    <row r="1" spans="1:18" ht="26.25" customHeight="1">
      <c r="A1" s="779" t="s">
        <v>747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4"/>
    </row>
    <row r="2" spans="1:18" ht="26.25" customHeight="1">
      <c r="A2" s="780" t="s">
        <v>748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26"/>
    </row>
    <row r="3" spans="1:18" ht="26.25" customHeight="1" thickBot="1">
      <c r="A3" s="777" t="s">
        <v>274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300" t="s">
        <v>421</v>
      </c>
      <c r="R3" s="26"/>
    </row>
    <row r="4" spans="1:18" ht="24.75" customHeight="1" thickTop="1">
      <c r="A4" s="765" t="s">
        <v>66</v>
      </c>
      <c r="B4" s="645" t="s">
        <v>27</v>
      </c>
      <c r="C4" s="645"/>
      <c r="D4" s="778" t="s">
        <v>3</v>
      </c>
      <c r="E4" s="778"/>
      <c r="F4" s="778" t="s">
        <v>4</v>
      </c>
      <c r="G4" s="778"/>
      <c r="H4" s="778" t="s">
        <v>5</v>
      </c>
      <c r="I4" s="778"/>
      <c r="J4" s="778" t="s">
        <v>6</v>
      </c>
      <c r="K4" s="778"/>
      <c r="L4" s="778" t="s">
        <v>7</v>
      </c>
      <c r="M4" s="778"/>
      <c r="N4" s="778" t="s">
        <v>8</v>
      </c>
      <c r="O4" s="778"/>
      <c r="P4" s="778"/>
      <c r="Q4" s="571" t="s">
        <v>300</v>
      </c>
    </row>
    <row r="5" spans="1:18" ht="24.75" customHeight="1">
      <c r="A5" s="779"/>
      <c r="B5" s="775" t="s">
        <v>343</v>
      </c>
      <c r="C5" s="775"/>
      <c r="D5" s="775" t="s">
        <v>344</v>
      </c>
      <c r="E5" s="775"/>
      <c r="F5" s="775" t="s">
        <v>345</v>
      </c>
      <c r="G5" s="775"/>
      <c r="H5" s="775" t="s">
        <v>346</v>
      </c>
      <c r="I5" s="775"/>
      <c r="J5" s="775" t="s">
        <v>347</v>
      </c>
      <c r="K5" s="775"/>
      <c r="L5" s="776" t="s">
        <v>392</v>
      </c>
      <c r="M5" s="776"/>
      <c r="N5" s="776" t="s">
        <v>510</v>
      </c>
      <c r="O5" s="776"/>
      <c r="P5" s="776"/>
      <c r="Q5" s="574"/>
    </row>
    <row r="6" spans="1:18" ht="25.5" customHeight="1">
      <c r="A6" s="779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347" t="s">
        <v>46</v>
      </c>
      <c r="Q6" s="574"/>
    </row>
    <row r="7" spans="1:18" ht="25.5" customHeight="1" thickBot="1">
      <c r="A7" s="779"/>
      <c r="B7" s="295" t="s">
        <v>333</v>
      </c>
      <c r="C7" s="295" t="s">
        <v>334</v>
      </c>
      <c r="D7" s="295" t="s">
        <v>333</v>
      </c>
      <c r="E7" s="295" t="s">
        <v>334</v>
      </c>
      <c r="F7" s="295" t="s">
        <v>333</v>
      </c>
      <c r="G7" s="295" t="s">
        <v>334</v>
      </c>
      <c r="H7" s="295" t="s">
        <v>333</v>
      </c>
      <c r="I7" s="295" t="s">
        <v>334</v>
      </c>
      <c r="J7" s="295" t="s">
        <v>333</v>
      </c>
      <c r="K7" s="295" t="s">
        <v>334</v>
      </c>
      <c r="L7" s="295" t="s">
        <v>333</v>
      </c>
      <c r="M7" s="295" t="s">
        <v>334</v>
      </c>
      <c r="N7" s="295" t="s">
        <v>333</v>
      </c>
      <c r="O7" s="295" t="s">
        <v>334</v>
      </c>
      <c r="P7" s="107" t="s">
        <v>335</v>
      </c>
      <c r="Q7" s="575"/>
    </row>
    <row r="8" spans="1:18" ht="30.75" customHeight="1" thickTop="1">
      <c r="A8" s="165" t="s">
        <v>28</v>
      </c>
      <c r="B8" s="104" t="s">
        <v>246</v>
      </c>
      <c r="C8" s="104" t="s">
        <v>246</v>
      </c>
      <c r="D8" s="104" t="s">
        <v>246</v>
      </c>
      <c r="E8" s="104" t="s">
        <v>246</v>
      </c>
      <c r="F8" s="104" t="s">
        <v>246</v>
      </c>
      <c r="G8" s="104" t="s">
        <v>246</v>
      </c>
      <c r="H8" s="104" t="s">
        <v>246</v>
      </c>
      <c r="I8" s="104" t="s">
        <v>246</v>
      </c>
      <c r="J8" s="104" t="s">
        <v>246</v>
      </c>
      <c r="K8" s="104" t="s">
        <v>246</v>
      </c>
      <c r="L8" s="104" t="s">
        <v>246</v>
      </c>
      <c r="M8" s="104" t="s">
        <v>246</v>
      </c>
      <c r="N8" s="104" t="s">
        <v>246</v>
      </c>
      <c r="O8" s="104" t="s">
        <v>246</v>
      </c>
      <c r="P8" s="104" t="s">
        <v>246</v>
      </c>
      <c r="Q8" s="270" t="s">
        <v>301</v>
      </c>
    </row>
    <row r="9" spans="1:18" ht="30.75" customHeight="1">
      <c r="A9" s="163" t="s">
        <v>29</v>
      </c>
      <c r="B9" s="68">
        <v>2</v>
      </c>
      <c r="C9" s="68">
        <v>1</v>
      </c>
      <c r="D9" s="68">
        <v>0</v>
      </c>
      <c r="E9" s="68">
        <v>1</v>
      </c>
      <c r="F9" s="68">
        <v>0</v>
      </c>
      <c r="G9" s="68">
        <v>0</v>
      </c>
      <c r="H9" s="68">
        <v>0</v>
      </c>
      <c r="I9" s="68">
        <v>1</v>
      </c>
      <c r="J9" s="68">
        <v>1</v>
      </c>
      <c r="K9" s="68">
        <v>2</v>
      </c>
      <c r="L9" s="68">
        <v>1</v>
      </c>
      <c r="M9" s="68">
        <v>0</v>
      </c>
      <c r="N9" s="68">
        <f t="shared" ref="N9:N17" si="0">SUM(L9,J9,H9,F9,D9,B9)</f>
        <v>4</v>
      </c>
      <c r="O9" s="68">
        <f t="shared" ref="O9:O17" si="1">SUM(M9,K9,I9,G9,E9,C9)</f>
        <v>5</v>
      </c>
      <c r="P9" s="68">
        <f t="shared" ref="P9:P17" si="2">SUM(N9:O9)</f>
        <v>9</v>
      </c>
      <c r="Q9" s="271" t="s">
        <v>303</v>
      </c>
    </row>
    <row r="10" spans="1:18" ht="30.75" customHeight="1">
      <c r="A10" s="118" t="s">
        <v>30</v>
      </c>
      <c r="B10" s="68">
        <v>49</v>
      </c>
      <c r="C10" s="68">
        <v>13</v>
      </c>
      <c r="D10" s="68">
        <v>6</v>
      </c>
      <c r="E10" s="68">
        <v>2</v>
      </c>
      <c r="F10" s="68">
        <v>32</v>
      </c>
      <c r="G10" s="68">
        <v>3</v>
      </c>
      <c r="H10" s="68">
        <v>3</v>
      </c>
      <c r="I10" s="68">
        <v>2</v>
      </c>
      <c r="J10" s="68">
        <v>16</v>
      </c>
      <c r="K10" s="68">
        <v>4</v>
      </c>
      <c r="L10" s="68">
        <v>0</v>
      </c>
      <c r="M10" s="68">
        <v>3</v>
      </c>
      <c r="N10" s="68">
        <f t="shared" si="0"/>
        <v>106</v>
      </c>
      <c r="O10" s="68">
        <f t="shared" si="1"/>
        <v>27</v>
      </c>
      <c r="P10" s="68">
        <f t="shared" si="2"/>
        <v>133</v>
      </c>
      <c r="Q10" s="271" t="s">
        <v>305</v>
      </c>
    </row>
    <row r="11" spans="1:18" ht="30.75" customHeight="1">
      <c r="A11" s="118" t="s">
        <v>31</v>
      </c>
      <c r="B11" s="68">
        <v>9</v>
      </c>
      <c r="C11" s="68">
        <v>3</v>
      </c>
      <c r="D11" s="68">
        <v>2</v>
      </c>
      <c r="E11" s="68">
        <v>3</v>
      </c>
      <c r="F11" s="68">
        <v>6</v>
      </c>
      <c r="G11" s="68">
        <v>1</v>
      </c>
      <c r="H11" s="68">
        <v>3</v>
      </c>
      <c r="I11" s="68">
        <v>0</v>
      </c>
      <c r="J11" s="68">
        <v>7</v>
      </c>
      <c r="K11" s="68">
        <v>2</v>
      </c>
      <c r="L11" s="68">
        <v>3</v>
      </c>
      <c r="M11" s="68">
        <v>1</v>
      </c>
      <c r="N11" s="68">
        <f t="shared" si="0"/>
        <v>30</v>
      </c>
      <c r="O11" s="68">
        <f t="shared" si="1"/>
        <v>10</v>
      </c>
      <c r="P11" s="68">
        <f t="shared" si="2"/>
        <v>40</v>
      </c>
      <c r="Q11" s="271" t="s">
        <v>307</v>
      </c>
    </row>
    <row r="12" spans="1:18" ht="30.75" customHeight="1">
      <c r="A12" s="118" t="s">
        <v>32</v>
      </c>
      <c r="B12" s="68">
        <v>11</v>
      </c>
      <c r="C12" s="68">
        <v>7</v>
      </c>
      <c r="D12" s="68">
        <v>2</v>
      </c>
      <c r="E12" s="68">
        <v>3</v>
      </c>
      <c r="F12" s="68">
        <v>4</v>
      </c>
      <c r="G12" s="68">
        <v>0</v>
      </c>
      <c r="H12" s="68">
        <v>1</v>
      </c>
      <c r="I12" s="68">
        <v>0</v>
      </c>
      <c r="J12" s="68">
        <v>4</v>
      </c>
      <c r="K12" s="68">
        <v>4</v>
      </c>
      <c r="L12" s="68">
        <v>0</v>
      </c>
      <c r="M12" s="68">
        <v>0</v>
      </c>
      <c r="N12" s="68">
        <f t="shared" si="0"/>
        <v>22</v>
      </c>
      <c r="O12" s="68">
        <f t="shared" si="1"/>
        <v>14</v>
      </c>
      <c r="P12" s="68">
        <f t="shared" si="2"/>
        <v>36</v>
      </c>
      <c r="Q12" s="271" t="s">
        <v>308</v>
      </c>
    </row>
    <row r="13" spans="1:18" ht="30.75" customHeight="1">
      <c r="A13" s="118" t="s">
        <v>33</v>
      </c>
      <c r="B13" s="68">
        <v>3</v>
      </c>
      <c r="C13" s="68">
        <v>2</v>
      </c>
      <c r="D13" s="68">
        <v>3</v>
      </c>
      <c r="E13" s="68">
        <v>0</v>
      </c>
      <c r="F13" s="68">
        <v>11</v>
      </c>
      <c r="G13" s="68">
        <v>0</v>
      </c>
      <c r="H13" s="68">
        <v>2</v>
      </c>
      <c r="I13" s="68">
        <v>0</v>
      </c>
      <c r="J13" s="68">
        <v>2</v>
      </c>
      <c r="K13" s="68">
        <v>2</v>
      </c>
      <c r="L13" s="68">
        <v>3</v>
      </c>
      <c r="M13" s="68">
        <v>3</v>
      </c>
      <c r="N13" s="68">
        <f t="shared" si="0"/>
        <v>24</v>
      </c>
      <c r="O13" s="68">
        <f t="shared" si="1"/>
        <v>7</v>
      </c>
      <c r="P13" s="68">
        <f t="shared" si="2"/>
        <v>31</v>
      </c>
      <c r="Q13" s="271" t="s">
        <v>309</v>
      </c>
    </row>
    <row r="14" spans="1:18" ht="30.75" customHeight="1">
      <c r="A14" s="100" t="s">
        <v>21</v>
      </c>
      <c r="B14" s="68">
        <v>14</v>
      </c>
      <c r="C14" s="68">
        <v>4</v>
      </c>
      <c r="D14" s="68">
        <v>3</v>
      </c>
      <c r="E14" s="68">
        <v>0</v>
      </c>
      <c r="F14" s="68">
        <v>0</v>
      </c>
      <c r="G14" s="68">
        <v>0</v>
      </c>
      <c r="H14" s="68">
        <v>4</v>
      </c>
      <c r="I14" s="68">
        <v>1</v>
      </c>
      <c r="J14" s="68">
        <v>8</v>
      </c>
      <c r="K14" s="68">
        <v>3</v>
      </c>
      <c r="L14" s="68">
        <v>0</v>
      </c>
      <c r="M14" s="68">
        <v>0</v>
      </c>
      <c r="N14" s="68">
        <f t="shared" si="0"/>
        <v>29</v>
      </c>
      <c r="O14" s="68">
        <f t="shared" si="1"/>
        <v>8</v>
      </c>
      <c r="P14" s="68">
        <f t="shared" si="2"/>
        <v>37</v>
      </c>
      <c r="Q14" s="271" t="s">
        <v>310</v>
      </c>
    </row>
    <row r="15" spans="1:18" ht="30.75" customHeight="1">
      <c r="A15" s="100" t="s">
        <v>34</v>
      </c>
      <c r="B15" s="68">
        <v>1</v>
      </c>
      <c r="C15" s="68">
        <v>0</v>
      </c>
      <c r="D15" s="68">
        <v>0</v>
      </c>
      <c r="E15" s="68">
        <v>5</v>
      </c>
      <c r="F15" s="68">
        <v>0</v>
      </c>
      <c r="G15" s="68">
        <v>1</v>
      </c>
      <c r="H15" s="68">
        <v>1</v>
      </c>
      <c r="I15" s="68">
        <v>0</v>
      </c>
      <c r="J15" s="68">
        <v>3</v>
      </c>
      <c r="K15" s="68">
        <v>1</v>
      </c>
      <c r="L15" s="68">
        <v>5</v>
      </c>
      <c r="M15" s="68">
        <v>2</v>
      </c>
      <c r="N15" s="68">
        <f t="shared" ref="N15" si="3">SUM(L15,J15,H15,F15,D15,B15)</f>
        <v>10</v>
      </c>
      <c r="O15" s="68">
        <f t="shared" ref="O15" si="4">SUM(M15,K15,I15,G15,E15,C15)</f>
        <v>9</v>
      </c>
      <c r="P15" s="68">
        <f t="shared" ref="P15" si="5">SUM(N15:O15)</f>
        <v>19</v>
      </c>
      <c r="Q15" s="520" t="s">
        <v>312</v>
      </c>
    </row>
    <row r="16" spans="1:18" ht="30.75" customHeight="1">
      <c r="A16" s="100" t="s">
        <v>36</v>
      </c>
      <c r="B16" s="68">
        <v>8</v>
      </c>
      <c r="C16" s="68">
        <v>2</v>
      </c>
      <c r="D16" s="68">
        <v>1</v>
      </c>
      <c r="E16" s="68">
        <v>3</v>
      </c>
      <c r="F16" s="68">
        <v>3</v>
      </c>
      <c r="G16" s="68">
        <v>2</v>
      </c>
      <c r="H16" s="68">
        <v>3</v>
      </c>
      <c r="I16" s="68">
        <v>0</v>
      </c>
      <c r="J16" s="68">
        <v>4</v>
      </c>
      <c r="K16" s="68">
        <v>1</v>
      </c>
      <c r="L16" s="68">
        <v>7</v>
      </c>
      <c r="M16" s="68">
        <v>1</v>
      </c>
      <c r="N16" s="68">
        <f t="shared" si="0"/>
        <v>26</v>
      </c>
      <c r="O16" s="68">
        <f t="shared" si="1"/>
        <v>9</v>
      </c>
      <c r="P16" s="68">
        <f t="shared" si="2"/>
        <v>35</v>
      </c>
      <c r="Q16" s="271" t="s">
        <v>314</v>
      </c>
    </row>
    <row r="17" spans="1:17" ht="30.75" customHeight="1" thickBot="1">
      <c r="A17" s="124" t="s">
        <v>37</v>
      </c>
      <c r="B17" s="106">
        <v>3</v>
      </c>
      <c r="C17" s="106">
        <v>3</v>
      </c>
      <c r="D17" s="106">
        <v>0</v>
      </c>
      <c r="E17" s="106">
        <v>2</v>
      </c>
      <c r="F17" s="106">
        <v>0</v>
      </c>
      <c r="G17" s="106">
        <v>2</v>
      </c>
      <c r="H17" s="106">
        <v>0</v>
      </c>
      <c r="I17" s="106">
        <v>0</v>
      </c>
      <c r="J17" s="106">
        <v>1</v>
      </c>
      <c r="K17" s="106">
        <v>2</v>
      </c>
      <c r="L17" s="106">
        <v>0</v>
      </c>
      <c r="M17" s="106">
        <v>0</v>
      </c>
      <c r="N17" s="106">
        <f t="shared" si="0"/>
        <v>4</v>
      </c>
      <c r="O17" s="106">
        <f t="shared" si="1"/>
        <v>9</v>
      </c>
      <c r="P17" s="106">
        <f t="shared" si="2"/>
        <v>13</v>
      </c>
      <c r="Q17" s="326" t="s">
        <v>315</v>
      </c>
    </row>
    <row r="18" spans="1:17" ht="30.75" customHeight="1" thickTop="1" thickBot="1">
      <c r="A18" s="122" t="s">
        <v>0</v>
      </c>
      <c r="B18" s="103">
        <f>SUM(B8:B17)</f>
        <v>100</v>
      </c>
      <c r="C18" s="103">
        <f t="shared" ref="C18:P18" si="6">SUM(C8:C17)</f>
        <v>35</v>
      </c>
      <c r="D18" s="103">
        <f t="shared" si="6"/>
        <v>17</v>
      </c>
      <c r="E18" s="103">
        <f t="shared" si="6"/>
        <v>19</v>
      </c>
      <c r="F18" s="103">
        <f t="shared" si="6"/>
        <v>56</v>
      </c>
      <c r="G18" s="103">
        <f t="shared" si="6"/>
        <v>9</v>
      </c>
      <c r="H18" s="103">
        <f t="shared" si="6"/>
        <v>17</v>
      </c>
      <c r="I18" s="103">
        <f t="shared" si="6"/>
        <v>4</v>
      </c>
      <c r="J18" s="103">
        <f t="shared" si="6"/>
        <v>46</v>
      </c>
      <c r="K18" s="103">
        <f t="shared" si="6"/>
        <v>21</v>
      </c>
      <c r="L18" s="103">
        <f t="shared" si="6"/>
        <v>19</v>
      </c>
      <c r="M18" s="103">
        <f t="shared" si="6"/>
        <v>10</v>
      </c>
      <c r="N18" s="103">
        <f t="shared" si="6"/>
        <v>255</v>
      </c>
      <c r="O18" s="103">
        <f t="shared" si="6"/>
        <v>98</v>
      </c>
      <c r="P18" s="103">
        <f t="shared" si="6"/>
        <v>353</v>
      </c>
      <c r="Q18" s="268" t="s">
        <v>316</v>
      </c>
    </row>
    <row r="19" spans="1:17" ht="13.5" thickTop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</sheetData>
  <mergeCells count="19">
    <mergeCell ref="J4:K4"/>
    <mergeCell ref="L4:M4"/>
    <mergeCell ref="N5:P5"/>
    <mergeCell ref="A3:P3"/>
    <mergeCell ref="Q4:Q7"/>
    <mergeCell ref="A1:Q1"/>
    <mergeCell ref="A2:Q2"/>
    <mergeCell ref="B5:C5"/>
    <mergeCell ref="D5:E5"/>
    <mergeCell ref="F5:G5"/>
    <mergeCell ref="H5:I5"/>
    <mergeCell ref="J5:K5"/>
    <mergeCell ref="L5:M5"/>
    <mergeCell ref="A4:A7"/>
    <mergeCell ref="N4:P4"/>
    <mergeCell ref="B4:C4"/>
    <mergeCell ref="D4:E4"/>
    <mergeCell ref="F4:G4"/>
    <mergeCell ref="H4:I4"/>
  </mergeCells>
  <printOptions horizontalCentered="1"/>
  <pageMargins left="1" right="1" top="1" bottom="1" header="1.5" footer="1"/>
  <pageSetup paperSize="9" scale="80" orientation="landscape" r:id="rId1"/>
  <headerFooter alignWithMargins="0">
    <oddFooter xml:space="preserve">&amp;C&amp;12 33&amp;10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0"/>
  <sheetViews>
    <sheetView rightToLeft="1" view="pageBreakPreview" zoomScale="75" zoomScaleNormal="75" zoomScaleSheetLayoutView="75" workbookViewId="0">
      <selection activeCell="C13" sqref="C13:D13"/>
    </sheetView>
  </sheetViews>
  <sheetFormatPr defaultRowHeight="12.75"/>
  <cols>
    <col min="1" max="1" width="10.42578125" customWidth="1"/>
    <col min="2" max="2" width="13.140625" customWidth="1"/>
    <col min="3" max="3" width="10.85546875" customWidth="1"/>
    <col min="4" max="5" width="8" customWidth="1"/>
    <col min="6" max="6" width="9.42578125" customWidth="1"/>
    <col min="7" max="7" width="7.7109375" customWidth="1"/>
    <col min="8" max="8" width="8.5703125" customWidth="1"/>
    <col min="9" max="9" width="7.85546875" customWidth="1"/>
    <col min="10" max="10" width="8.28515625" customWidth="1"/>
    <col min="11" max="11" width="8.85546875" customWidth="1"/>
    <col min="12" max="12" width="8.140625" customWidth="1"/>
    <col min="13" max="13" width="7.85546875" customWidth="1"/>
    <col min="14" max="14" width="8.140625" customWidth="1"/>
    <col min="15" max="15" width="7.140625" bestFit="1" customWidth="1"/>
    <col min="16" max="16" width="12.85546875" hidden="1" customWidth="1"/>
    <col min="17" max="17" width="15.5703125" customWidth="1"/>
  </cols>
  <sheetData>
    <row r="1" spans="1:17" s="1" customFormat="1" ht="27" customHeight="1">
      <c r="A1" s="577" t="s">
        <v>749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</row>
    <row r="2" spans="1:17" s="1" customFormat="1" ht="44.25" customHeight="1">
      <c r="A2" s="637" t="s">
        <v>750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</row>
    <row r="3" spans="1:17" s="1" customFormat="1" ht="39" customHeight="1" thickBot="1">
      <c r="A3" s="716" t="s">
        <v>275</v>
      </c>
      <c r="B3" s="71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89" t="s">
        <v>422</v>
      </c>
    </row>
    <row r="4" spans="1:17" ht="20.100000000000001" customHeight="1" thickTop="1">
      <c r="A4" s="645" t="s">
        <v>66</v>
      </c>
      <c r="B4" s="645" t="s">
        <v>114</v>
      </c>
      <c r="C4" s="645" t="s">
        <v>227</v>
      </c>
      <c r="D4" s="645" t="s">
        <v>230</v>
      </c>
      <c r="E4" s="645"/>
      <c r="F4" s="645"/>
      <c r="G4" s="645" t="s">
        <v>50</v>
      </c>
      <c r="H4" s="645"/>
      <c r="I4" s="645"/>
      <c r="J4" s="645" t="s">
        <v>51</v>
      </c>
      <c r="K4" s="645"/>
      <c r="L4" s="645"/>
      <c r="M4" s="645" t="s">
        <v>115</v>
      </c>
      <c r="N4" s="645"/>
      <c r="O4" s="645"/>
      <c r="P4" s="170"/>
      <c r="Q4" s="645" t="s">
        <v>300</v>
      </c>
    </row>
    <row r="5" spans="1:17" ht="20.100000000000001" customHeight="1">
      <c r="A5" s="646"/>
      <c r="B5" s="646"/>
      <c r="C5" s="646"/>
      <c r="D5" s="768" t="s">
        <v>704</v>
      </c>
      <c r="E5" s="768"/>
      <c r="F5" s="768"/>
      <c r="G5" s="768" t="s">
        <v>425</v>
      </c>
      <c r="H5" s="768"/>
      <c r="I5" s="768"/>
      <c r="J5" s="768" t="s">
        <v>330</v>
      </c>
      <c r="K5" s="768"/>
      <c r="L5" s="768"/>
      <c r="M5" s="768" t="s">
        <v>331</v>
      </c>
      <c r="N5" s="768"/>
      <c r="O5" s="768"/>
      <c r="P5" s="166"/>
      <c r="Q5" s="646"/>
    </row>
    <row r="6" spans="1:17" ht="29.25" customHeight="1">
      <c r="A6" s="646"/>
      <c r="B6" s="646"/>
      <c r="C6" s="646"/>
      <c r="D6" s="93" t="s">
        <v>9</v>
      </c>
      <c r="E6" s="93" t="s">
        <v>10</v>
      </c>
      <c r="F6" s="347" t="s">
        <v>11</v>
      </c>
      <c r="G6" s="93" t="s">
        <v>9</v>
      </c>
      <c r="H6" s="93" t="s">
        <v>10</v>
      </c>
      <c r="I6" s="347" t="s">
        <v>11</v>
      </c>
      <c r="J6" s="93" t="s">
        <v>9</v>
      </c>
      <c r="K6" s="93" t="s">
        <v>10</v>
      </c>
      <c r="L6" s="347" t="s">
        <v>11</v>
      </c>
      <c r="M6" s="93" t="s">
        <v>9</v>
      </c>
      <c r="N6" s="93" t="s">
        <v>10</v>
      </c>
      <c r="O6" s="347" t="s">
        <v>11</v>
      </c>
      <c r="P6" s="11"/>
      <c r="Q6" s="646"/>
    </row>
    <row r="7" spans="1:17" ht="29.25" customHeight="1" thickBot="1">
      <c r="A7" s="647"/>
      <c r="B7" s="299" t="s">
        <v>395</v>
      </c>
      <c r="C7" s="299" t="s">
        <v>396</v>
      </c>
      <c r="D7" s="299" t="s">
        <v>333</v>
      </c>
      <c r="E7" s="299" t="s">
        <v>334</v>
      </c>
      <c r="F7" s="299" t="s">
        <v>335</v>
      </c>
      <c r="G7" s="299" t="s">
        <v>333</v>
      </c>
      <c r="H7" s="299" t="s">
        <v>334</v>
      </c>
      <c r="I7" s="299" t="s">
        <v>335</v>
      </c>
      <c r="J7" s="299" t="s">
        <v>333</v>
      </c>
      <c r="K7" s="299" t="s">
        <v>334</v>
      </c>
      <c r="L7" s="299" t="s">
        <v>335</v>
      </c>
      <c r="M7" s="299" t="s">
        <v>333</v>
      </c>
      <c r="N7" s="299" t="s">
        <v>334</v>
      </c>
      <c r="O7" s="299" t="s">
        <v>335</v>
      </c>
      <c r="P7" s="171"/>
      <c r="Q7" s="647"/>
    </row>
    <row r="8" spans="1:17" ht="41.25" customHeight="1" thickTop="1">
      <c r="A8" s="167" t="s">
        <v>30</v>
      </c>
      <c r="B8" s="168">
        <v>1</v>
      </c>
      <c r="C8" s="168">
        <v>120</v>
      </c>
      <c r="D8" s="169">
        <v>35</v>
      </c>
      <c r="E8" s="169">
        <v>155</v>
      </c>
      <c r="F8" s="168">
        <f>SUM(D8:E8)</f>
        <v>190</v>
      </c>
      <c r="G8" s="168">
        <v>6</v>
      </c>
      <c r="H8" s="168">
        <v>14</v>
      </c>
      <c r="I8" s="168">
        <f>SUM(G8:H8)</f>
        <v>20</v>
      </c>
      <c r="J8" s="168">
        <v>12</v>
      </c>
      <c r="K8" s="168">
        <v>7</v>
      </c>
      <c r="L8" s="168">
        <f>SUM(J8:K8)</f>
        <v>19</v>
      </c>
      <c r="M8" s="168">
        <v>13</v>
      </c>
      <c r="N8" s="168">
        <v>47</v>
      </c>
      <c r="O8" s="168">
        <f>SUM(M8:N8)</f>
        <v>60</v>
      </c>
      <c r="P8" s="168"/>
      <c r="Q8" s="282" t="s">
        <v>305</v>
      </c>
    </row>
    <row r="9" spans="1:17" ht="41.25" customHeight="1" thickBot="1">
      <c r="A9" s="142" t="s">
        <v>32</v>
      </c>
      <c r="B9" s="143">
        <v>1</v>
      </c>
      <c r="C9" s="143">
        <v>104</v>
      </c>
      <c r="D9" s="97">
        <v>136</v>
      </c>
      <c r="E9" s="97">
        <v>0</v>
      </c>
      <c r="F9" s="143">
        <f>SUM(D9:E9)</f>
        <v>136</v>
      </c>
      <c r="G9" s="143">
        <v>14</v>
      </c>
      <c r="H9" s="143">
        <v>0</v>
      </c>
      <c r="I9" s="143">
        <f>SUM(G9:H9)</f>
        <v>14</v>
      </c>
      <c r="J9" s="143">
        <v>5</v>
      </c>
      <c r="K9" s="143">
        <v>0</v>
      </c>
      <c r="L9" s="143">
        <f>SUM(J9:K9)</f>
        <v>5</v>
      </c>
      <c r="M9" s="143">
        <v>56</v>
      </c>
      <c r="N9" s="143">
        <v>5</v>
      </c>
      <c r="O9" s="143">
        <f>SUM(M9:N9)</f>
        <v>61</v>
      </c>
      <c r="P9" s="143"/>
      <c r="Q9" s="280" t="s">
        <v>423</v>
      </c>
    </row>
    <row r="10" spans="1:17" ht="41.25" customHeight="1" thickTop="1" thickBot="1">
      <c r="A10" s="141" t="s">
        <v>0</v>
      </c>
      <c r="B10" s="95">
        <f>SUM(B8:B9)</f>
        <v>2</v>
      </c>
      <c r="C10" s="95">
        <f t="shared" ref="C10:L10" si="0">SUM(C8:C9)</f>
        <v>224</v>
      </c>
      <c r="D10" s="95">
        <f t="shared" si="0"/>
        <v>171</v>
      </c>
      <c r="E10" s="95">
        <f t="shared" si="0"/>
        <v>155</v>
      </c>
      <c r="F10" s="95">
        <f t="shared" si="0"/>
        <v>326</v>
      </c>
      <c r="G10" s="95">
        <f t="shared" si="0"/>
        <v>20</v>
      </c>
      <c r="H10" s="95">
        <f t="shared" si="0"/>
        <v>14</v>
      </c>
      <c r="I10" s="95">
        <f t="shared" si="0"/>
        <v>34</v>
      </c>
      <c r="J10" s="95">
        <f t="shared" si="0"/>
        <v>17</v>
      </c>
      <c r="K10" s="95">
        <f t="shared" si="0"/>
        <v>7</v>
      </c>
      <c r="L10" s="95">
        <f t="shared" si="0"/>
        <v>24</v>
      </c>
      <c r="M10" s="95">
        <f>SUM(M8:M9)</f>
        <v>69</v>
      </c>
      <c r="N10" s="95">
        <f>SUM(N8:N9)</f>
        <v>52</v>
      </c>
      <c r="O10" s="95">
        <f>SUM(O8:O9)</f>
        <v>121</v>
      </c>
      <c r="P10" s="95"/>
      <c r="Q10" s="279" t="s">
        <v>316</v>
      </c>
    </row>
    <row r="11" spans="1:17" ht="13.5" thickTop="1"/>
    <row r="20" spans="17:17">
      <c r="Q20" t="s">
        <v>543</v>
      </c>
    </row>
  </sheetData>
  <mergeCells count="15">
    <mergeCell ref="A1:P1"/>
    <mergeCell ref="B4:B6"/>
    <mergeCell ref="C4:C6"/>
    <mergeCell ref="D4:F4"/>
    <mergeCell ref="A2:Q2"/>
    <mergeCell ref="Q4:Q7"/>
    <mergeCell ref="A4:A7"/>
    <mergeCell ref="G4:I4"/>
    <mergeCell ref="J4:L4"/>
    <mergeCell ref="A3:B3"/>
    <mergeCell ref="M4:O4"/>
    <mergeCell ref="D5:F5"/>
    <mergeCell ref="G5:I5"/>
    <mergeCell ref="J5:L5"/>
    <mergeCell ref="M5:O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8"/>
  <sheetViews>
    <sheetView rightToLeft="1" view="pageBreakPreview" zoomScale="75" zoomScaleNormal="100" zoomScaleSheetLayoutView="75" workbookViewId="0">
      <selection activeCell="C13" sqref="C13:D13"/>
    </sheetView>
  </sheetViews>
  <sheetFormatPr defaultRowHeight="12.75"/>
  <cols>
    <col min="1" max="1" width="8.5703125" customWidth="1"/>
    <col min="2" max="2" width="5.7109375" customWidth="1"/>
    <col min="3" max="3" width="5.85546875" customWidth="1"/>
    <col min="4" max="4" width="5.42578125" customWidth="1"/>
    <col min="5" max="5" width="5.140625" customWidth="1"/>
    <col min="6" max="6" width="6.7109375" customWidth="1"/>
    <col min="7" max="7" width="5.42578125" customWidth="1"/>
    <col min="8" max="8" width="6" customWidth="1"/>
    <col min="9" max="9" width="5.7109375" customWidth="1"/>
    <col min="10" max="10" width="5.5703125" customWidth="1"/>
    <col min="11" max="11" width="6" customWidth="1"/>
    <col min="12" max="12" width="6.42578125" customWidth="1"/>
    <col min="13" max="14" width="6" customWidth="1"/>
    <col min="15" max="15" width="6.7109375" customWidth="1"/>
    <col min="16" max="16" width="6.140625" customWidth="1"/>
    <col min="17" max="17" width="6.28515625" customWidth="1"/>
    <col min="18" max="19" width="5.85546875" customWidth="1"/>
    <col min="20" max="20" width="5.140625" customWidth="1"/>
    <col min="21" max="21" width="4.42578125" customWidth="1"/>
    <col min="22" max="22" width="5.42578125" customWidth="1"/>
    <col min="23" max="23" width="6" customWidth="1"/>
    <col min="24" max="24" width="6.42578125" customWidth="1"/>
    <col min="25" max="25" width="14.140625" customWidth="1"/>
  </cols>
  <sheetData>
    <row r="1" spans="1:25" s="1" customFormat="1" ht="27" customHeight="1">
      <c r="A1" s="781"/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1:25" s="22" customFormat="1" ht="39" customHeight="1">
      <c r="A2" s="781" t="s">
        <v>751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</row>
    <row r="3" spans="1:25" s="22" customFormat="1" ht="39" customHeight="1">
      <c r="A3" s="637" t="s">
        <v>750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</row>
    <row r="4" spans="1:25" s="22" customFormat="1" ht="28.5" customHeight="1" thickBot="1">
      <c r="A4" s="343" t="s">
        <v>276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289" t="s">
        <v>717</v>
      </c>
    </row>
    <row r="5" spans="1:25" ht="33.75" customHeight="1" thickTop="1">
      <c r="A5" s="638" t="s">
        <v>1</v>
      </c>
      <c r="B5" s="778" t="s">
        <v>881</v>
      </c>
      <c r="C5" s="778"/>
      <c r="D5" s="782" t="s">
        <v>856</v>
      </c>
      <c r="E5" s="567"/>
      <c r="F5" s="783" t="s">
        <v>861</v>
      </c>
      <c r="G5" s="783"/>
      <c r="H5" s="782" t="s">
        <v>862</v>
      </c>
      <c r="I5" s="567"/>
      <c r="J5" s="782" t="s">
        <v>863</v>
      </c>
      <c r="K5" s="567"/>
      <c r="L5" s="782" t="s">
        <v>859</v>
      </c>
      <c r="M5" s="567"/>
      <c r="N5" s="782" t="s">
        <v>864</v>
      </c>
      <c r="O5" s="567"/>
      <c r="P5" s="782" t="s">
        <v>880</v>
      </c>
      <c r="Q5" s="567"/>
      <c r="R5" s="782" t="s">
        <v>866</v>
      </c>
      <c r="S5" s="567"/>
      <c r="T5" s="782" t="s">
        <v>867</v>
      </c>
      <c r="U5" s="567"/>
      <c r="V5" s="567" t="s">
        <v>8</v>
      </c>
      <c r="W5" s="567"/>
      <c r="X5" s="567"/>
      <c r="Y5" s="695" t="s">
        <v>300</v>
      </c>
    </row>
    <row r="6" spans="1:25" ht="21.75" customHeight="1">
      <c r="A6" s="640"/>
      <c r="B6" s="787" t="s">
        <v>882</v>
      </c>
      <c r="C6" s="787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 t="s">
        <v>510</v>
      </c>
      <c r="W6" s="785"/>
      <c r="X6" s="785"/>
      <c r="Y6" s="776"/>
    </row>
    <row r="7" spans="1:25" ht="31.5" customHeight="1">
      <c r="A7" s="640"/>
      <c r="B7" s="93" t="s">
        <v>9</v>
      </c>
      <c r="C7" s="93" t="s">
        <v>10</v>
      </c>
      <c r="D7" s="93" t="s">
        <v>9</v>
      </c>
      <c r="E7" s="93" t="s">
        <v>10</v>
      </c>
      <c r="F7" s="93" t="s">
        <v>9</v>
      </c>
      <c r="G7" s="93" t="s">
        <v>10</v>
      </c>
      <c r="H7" s="93" t="s">
        <v>9</v>
      </c>
      <c r="I7" s="93" t="s">
        <v>10</v>
      </c>
      <c r="J7" s="93" t="s">
        <v>9</v>
      </c>
      <c r="K7" s="93" t="s">
        <v>10</v>
      </c>
      <c r="L7" s="93" t="s">
        <v>9</v>
      </c>
      <c r="M7" s="93" t="s">
        <v>10</v>
      </c>
      <c r="N7" s="93" t="s">
        <v>9</v>
      </c>
      <c r="O7" s="93" t="s">
        <v>10</v>
      </c>
      <c r="P7" s="93" t="s">
        <v>9</v>
      </c>
      <c r="Q7" s="93" t="s">
        <v>10</v>
      </c>
      <c r="R7" s="93" t="s">
        <v>9</v>
      </c>
      <c r="S7" s="93" t="s">
        <v>10</v>
      </c>
      <c r="T7" s="93" t="s">
        <v>9</v>
      </c>
      <c r="U7" s="93" t="s">
        <v>10</v>
      </c>
      <c r="V7" s="93" t="s">
        <v>9</v>
      </c>
      <c r="W7" s="93" t="s">
        <v>10</v>
      </c>
      <c r="X7" s="275" t="s">
        <v>11</v>
      </c>
      <c r="Y7" s="776"/>
    </row>
    <row r="8" spans="1:25" ht="21.75" customHeight="1" thickBot="1">
      <c r="A8" s="784"/>
      <c r="B8" s="294" t="s">
        <v>333</v>
      </c>
      <c r="C8" s="294" t="s">
        <v>334</v>
      </c>
      <c r="D8" s="294" t="s">
        <v>333</v>
      </c>
      <c r="E8" s="294" t="s">
        <v>334</v>
      </c>
      <c r="F8" s="294" t="s">
        <v>333</v>
      </c>
      <c r="G8" s="294" t="s">
        <v>334</v>
      </c>
      <c r="H8" s="294" t="s">
        <v>333</v>
      </c>
      <c r="I8" s="294" t="s">
        <v>334</v>
      </c>
      <c r="J8" s="294" t="s">
        <v>333</v>
      </c>
      <c r="K8" s="294" t="s">
        <v>334</v>
      </c>
      <c r="L8" s="294" t="s">
        <v>333</v>
      </c>
      <c r="M8" s="294" t="s">
        <v>334</v>
      </c>
      <c r="N8" s="294" t="s">
        <v>333</v>
      </c>
      <c r="O8" s="294" t="s">
        <v>334</v>
      </c>
      <c r="P8" s="294" t="s">
        <v>333</v>
      </c>
      <c r="Q8" s="294" t="s">
        <v>334</v>
      </c>
      <c r="R8" s="294" t="s">
        <v>333</v>
      </c>
      <c r="S8" s="294" t="s">
        <v>334</v>
      </c>
      <c r="T8" s="294" t="s">
        <v>333</v>
      </c>
      <c r="U8" s="294" t="s">
        <v>334</v>
      </c>
      <c r="V8" s="294" t="s">
        <v>333</v>
      </c>
      <c r="W8" s="294" t="s">
        <v>334</v>
      </c>
      <c r="X8" s="294" t="s">
        <v>335</v>
      </c>
      <c r="Y8" s="786"/>
    </row>
    <row r="9" spans="1:25" ht="40.5" customHeight="1" thickTop="1">
      <c r="A9" s="223" t="s">
        <v>30</v>
      </c>
      <c r="B9" s="224">
        <v>2</v>
      </c>
      <c r="C9" s="224">
        <v>2</v>
      </c>
      <c r="D9" s="224">
        <v>5</v>
      </c>
      <c r="E9" s="224">
        <v>5</v>
      </c>
      <c r="F9" s="224">
        <v>14</v>
      </c>
      <c r="G9" s="224">
        <v>10</v>
      </c>
      <c r="H9" s="224">
        <v>9</v>
      </c>
      <c r="I9" s="224">
        <v>19</v>
      </c>
      <c r="J9" s="224">
        <v>5</v>
      </c>
      <c r="K9" s="224">
        <v>24</v>
      </c>
      <c r="L9" s="224">
        <v>0</v>
      </c>
      <c r="M9" s="224">
        <v>19</v>
      </c>
      <c r="N9" s="224">
        <v>0</v>
      </c>
      <c r="O9" s="224">
        <v>42</v>
      </c>
      <c r="P9" s="224">
        <v>0</v>
      </c>
      <c r="Q9" s="224">
        <v>21</v>
      </c>
      <c r="R9" s="224">
        <v>0</v>
      </c>
      <c r="S9" s="224">
        <v>10</v>
      </c>
      <c r="T9" s="224">
        <v>0</v>
      </c>
      <c r="U9" s="224">
        <v>3</v>
      </c>
      <c r="V9" s="224">
        <f>SUM(T9,R9,P9,N9,L9,J9,H9,F9,D9,B9)</f>
        <v>35</v>
      </c>
      <c r="W9" s="224">
        <f>SUM(U9,S9,Q9,O9,M9,K9,I9,G9,E9,C9)</f>
        <v>155</v>
      </c>
      <c r="X9" s="224">
        <f>SUM(V9:W9)</f>
        <v>190</v>
      </c>
      <c r="Y9" s="301" t="s">
        <v>305</v>
      </c>
    </row>
    <row r="10" spans="1:25" ht="40.5" customHeight="1" thickBot="1">
      <c r="A10" s="158" t="s">
        <v>32</v>
      </c>
      <c r="B10" s="225">
        <v>0</v>
      </c>
      <c r="C10" s="225">
        <v>0</v>
      </c>
      <c r="D10" s="225">
        <v>0</v>
      </c>
      <c r="E10" s="225">
        <v>0</v>
      </c>
      <c r="F10" s="225">
        <v>0</v>
      </c>
      <c r="G10" s="225">
        <v>0</v>
      </c>
      <c r="H10" s="225">
        <v>0</v>
      </c>
      <c r="I10" s="225">
        <v>0</v>
      </c>
      <c r="J10" s="225">
        <v>14</v>
      </c>
      <c r="K10" s="225">
        <v>0</v>
      </c>
      <c r="L10" s="225">
        <v>14</v>
      </c>
      <c r="M10" s="225">
        <v>0</v>
      </c>
      <c r="N10" s="225">
        <v>50</v>
      </c>
      <c r="O10" s="225">
        <v>0</v>
      </c>
      <c r="P10" s="225">
        <v>30</v>
      </c>
      <c r="Q10" s="225">
        <v>0</v>
      </c>
      <c r="R10" s="225">
        <v>20</v>
      </c>
      <c r="S10" s="225">
        <v>0</v>
      </c>
      <c r="T10" s="225">
        <v>8</v>
      </c>
      <c r="U10" s="225">
        <v>0</v>
      </c>
      <c r="V10" s="224">
        <f>SUM(T10,R10,P10,N10,L10,J10,H10,F10,D10,B10)</f>
        <v>136</v>
      </c>
      <c r="W10" s="225">
        <f>SUM(U10,S10,Q10,O10,M10,K10,I10,G10,E10,C10)</f>
        <v>0</v>
      </c>
      <c r="X10" s="225">
        <f>SUM(V10:W10)</f>
        <v>136</v>
      </c>
      <c r="Y10" s="302" t="s">
        <v>423</v>
      </c>
    </row>
    <row r="11" spans="1:25" ht="40.5" customHeight="1" thickTop="1" thickBot="1">
      <c r="A11" s="159" t="s">
        <v>0</v>
      </c>
      <c r="B11" s="226">
        <f>SUM(B9:B10)</f>
        <v>2</v>
      </c>
      <c r="C11" s="226">
        <f t="shared" ref="C11:X11" si="0">SUM(C9:C10)</f>
        <v>2</v>
      </c>
      <c r="D11" s="226">
        <f t="shared" si="0"/>
        <v>5</v>
      </c>
      <c r="E11" s="226">
        <f t="shared" si="0"/>
        <v>5</v>
      </c>
      <c r="F11" s="226">
        <f t="shared" si="0"/>
        <v>14</v>
      </c>
      <c r="G11" s="226">
        <f t="shared" si="0"/>
        <v>10</v>
      </c>
      <c r="H11" s="226">
        <f t="shared" si="0"/>
        <v>9</v>
      </c>
      <c r="I11" s="226">
        <f t="shared" si="0"/>
        <v>19</v>
      </c>
      <c r="J11" s="226">
        <f t="shared" si="0"/>
        <v>19</v>
      </c>
      <c r="K11" s="226">
        <f t="shared" si="0"/>
        <v>24</v>
      </c>
      <c r="L11" s="226">
        <f t="shared" si="0"/>
        <v>14</v>
      </c>
      <c r="M11" s="226">
        <f t="shared" si="0"/>
        <v>19</v>
      </c>
      <c r="N11" s="226">
        <f t="shared" si="0"/>
        <v>50</v>
      </c>
      <c r="O11" s="226">
        <f t="shared" si="0"/>
        <v>42</v>
      </c>
      <c r="P11" s="226">
        <f t="shared" si="0"/>
        <v>30</v>
      </c>
      <c r="Q11" s="226">
        <f t="shared" si="0"/>
        <v>21</v>
      </c>
      <c r="R11" s="226">
        <f t="shared" si="0"/>
        <v>20</v>
      </c>
      <c r="S11" s="226">
        <f t="shared" si="0"/>
        <v>10</v>
      </c>
      <c r="T11" s="226">
        <f t="shared" si="0"/>
        <v>8</v>
      </c>
      <c r="U11" s="226">
        <f t="shared" si="0"/>
        <v>3</v>
      </c>
      <c r="V11" s="226">
        <f t="shared" si="0"/>
        <v>171</v>
      </c>
      <c r="W11" s="226">
        <f t="shared" si="0"/>
        <v>155</v>
      </c>
      <c r="X11" s="226">
        <f t="shared" si="0"/>
        <v>326</v>
      </c>
      <c r="Y11" s="303" t="s">
        <v>316</v>
      </c>
    </row>
    <row r="12" spans="1:25" ht="13.5" thickTop="1"/>
    <row r="17" spans="1:15">
      <c r="A17" s="13"/>
    </row>
    <row r="18" spans="1:15">
      <c r="O18" s="13"/>
    </row>
  </sheetData>
  <mergeCells count="27">
    <mergeCell ref="Y5:Y8"/>
    <mergeCell ref="B6:C6"/>
    <mergeCell ref="D6:E6"/>
    <mergeCell ref="F6:G6"/>
    <mergeCell ref="H6:I6"/>
    <mergeCell ref="J6:K6"/>
    <mergeCell ref="L6:M6"/>
    <mergeCell ref="N6:O6"/>
    <mergeCell ref="P6:Q6"/>
    <mergeCell ref="V6:X6"/>
    <mergeCell ref="R6:S6"/>
    <mergeCell ref="A2:X2"/>
    <mergeCell ref="A1:X1"/>
    <mergeCell ref="B5:C5"/>
    <mergeCell ref="D5:E5"/>
    <mergeCell ref="F5:G5"/>
    <mergeCell ref="H5:I5"/>
    <mergeCell ref="N5:O5"/>
    <mergeCell ref="V5:X5"/>
    <mergeCell ref="J5:K5"/>
    <mergeCell ref="P5:Q5"/>
    <mergeCell ref="R5:S5"/>
    <mergeCell ref="T5:U5"/>
    <mergeCell ref="A5:A8"/>
    <mergeCell ref="T6:U6"/>
    <mergeCell ref="L5:M5"/>
    <mergeCell ref="A3:Y3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&amp;C&amp;12 36
&amp;11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5"/>
  <sheetViews>
    <sheetView rightToLeft="1" view="pageBreakPreview" zoomScale="75" zoomScaleNormal="75" zoomScaleSheetLayoutView="75" workbookViewId="0">
      <selection activeCell="C13" sqref="C13:D13"/>
    </sheetView>
  </sheetViews>
  <sheetFormatPr defaultRowHeight="12.75"/>
  <cols>
    <col min="1" max="1" width="16" customWidth="1"/>
    <col min="2" max="2" width="8.140625" customWidth="1"/>
    <col min="3" max="8" width="13.140625" customWidth="1"/>
  </cols>
  <sheetData>
    <row r="1" spans="1:11" s="1" customFormat="1" ht="16.5" customHeight="1">
      <c r="A1" s="577"/>
      <c r="B1" s="577"/>
      <c r="C1" s="577"/>
      <c r="D1" s="577"/>
      <c r="E1" s="577"/>
      <c r="F1" s="577"/>
      <c r="G1" s="577"/>
      <c r="H1" s="577"/>
    </row>
    <row r="2" spans="1:11" ht="31.5" customHeight="1">
      <c r="A2" s="577" t="s">
        <v>752</v>
      </c>
      <c r="B2" s="577"/>
      <c r="C2" s="577"/>
      <c r="D2" s="577"/>
      <c r="E2" s="577"/>
      <c r="F2" s="577"/>
      <c r="G2" s="577"/>
      <c r="H2" s="577"/>
      <c r="I2" s="577"/>
      <c r="J2" s="577"/>
      <c r="K2" s="13"/>
    </row>
    <row r="3" spans="1:11" ht="24" customHeight="1">
      <c r="A3" s="577" t="s">
        <v>753</v>
      </c>
      <c r="B3" s="577"/>
      <c r="C3" s="577"/>
      <c r="D3" s="577"/>
      <c r="E3" s="577"/>
      <c r="F3" s="577"/>
      <c r="G3" s="577"/>
      <c r="H3" s="577"/>
      <c r="I3" s="577"/>
      <c r="J3" s="577"/>
      <c r="K3" s="13"/>
    </row>
    <row r="4" spans="1:11" ht="19.5" customHeight="1">
      <c r="A4" s="577"/>
      <c r="B4" s="577"/>
      <c r="C4" s="577"/>
      <c r="D4" s="577"/>
      <c r="E4" s="577"/>
      <c r="F4" s="577"/>
      <c r="G4" s="577"/>
      <c r="H4" s="577"/>
      <c r="I4" s="577"/>
      <c r="J4" s="577"/>
      <c r="K4" s="13"/>
    </row>
    <row r="5" spans="1:11" ht="20.100000000000001" customHeight="1" thickBot="1">
      <c r="A5" s="716" t="s">
        <v>277</v>
      </c>
      <c r="B5" s="716"/>
      <c r="C5" s="716"/>
      <c r="D5" s="716"/>
      <c r="E5" s="716"/>
      <c r="F5" s="716"/>
      <c r="G5" s="716"/>
      <c r="H5" s="716"/>
      <c r="I5" s="789" t="s">
        <v>427</v>
      </c>
      <c r="J5" s="789"/>
    </row>
    <row r="6" spans="1:11" ht="20.100000000000001" customHeight="1" thickTop="1">
      <c r="A6" s="645" t="s">
        <v>116</v>
      </c>
      <c r="B6" s="645"/>
      <c r="C6" s="645" t="s">
        <v>509</v>
      </c>
      <c r="D6" s="645"/>
      <c r="E6" s="645"/>
      <c r="F6" s="645"/>
      <c r="G6" s="645" t="s">
        <v>11</v>
      </c>
      <c r="H6" s="645"/>
      <c r="I6" s="769" t="s">
        <v>426</v>
      </c>
      <c r="J6" s="769"/>
    </row>
    <row r="7" spans="1:11" ht="20.100000000000001" customHeight="1">
      <c r="A7" s="646"/>
      <c r="B7" s="646"/>
      <c r="C7" s="646" t="s">
        <v>9</v>
      </c>
      <c r="D7" s="646"/>
      <c r="E7" s="646" t="s">
        <v>10</v>
      </c>
      <c r="F7" s="646"/>
      <c r="G7" s="646"/>
      <c r="H7" s="646"/>
      <c r="I7" s="770"/>
      <c r="J7" s="770"/>
    </row>
    <row r="8" spans="1:11" ht="20.100000000000001" customHeight="1" thickBot="1">
      <c r="A8" s="646"/>
      <c r="B8" s="646"/>
      <c r="C8" s="647" t="s">
        <v>333</v>
      </c>
      <c r="D8" s="647"/>
      <c r="E8" s="647" t="s">
        <v>334</v>
      </c>
      <c r="F8" s="647"/>
      <c r="G8" s="647" t="s">
        <v>335</v>
      </c>
      <c r="H8" s="647"/>
      <c r="I8" s="771"/>
      <c r="J8" s="771"/>
    </row>
    <row r="9" spans="1:11" ht="20.100000000000001" customHeight="1" thickTop="1">
      <c r="A9" s="754" t="s">
        <v>117</v>
      </c>
      <c r="B9" s="754"/>
      <c r="C9" s="794">
        <v>170</v>
      </c>
      <c r="D9" s="794"/>
      <c r="E9" s="794">
        <v>153</v>
      </c>
      <c r="F9" s="794"/>
      <c r="G9" s="795">
        <f>SUM(C9:F9)</f>
        <v>323</v>
      </c>
      <c r="H9" s="795"/>
      <c r="I9" s="742" t="s">
        <v>400</v>
      </c>
      <c r="J9" s="742"/>
    </row>
    <row r="10" spans="1:11" ht="20.100000000000001" customHeight="1">
      <c r="A10" s="750" t="s">
        <v>118</v>
      </c>
      <c r="B10" s="750"/>
      <c r="C10" s="790">
        <v>1</v>
      </c>
      <c r="D10" s="790"/>
      <c r="E10" s="790">
        <v>2</v>
      </c>
      <c r="F10" s="790"/>
      <c r="G10" s="791">
        <f t="shared" ref="G10:G19" si="0">SUM(C10:F10)</f>
        <v>3</v>
      </c>
      <c r="H10" s="791"/>
      <c r="I10" s="738" t="s">
        <v>401</v>
      </c>
      <c r="J10" s="738"/>
    </row>
    <row r="11" spans="1:11" ht="20.100000000000001" customHeight="1">
      <c r="A11" s="750" t="s">
        <v>27</v>
      </c>
      <c r="B11" s="750"/>
      <c r="C11" s="790">
        <v>0</v>
      </c>
      <c r="D11" s="790"/>
      <c r="E11" s="790">
        <v>0</v>
      </c>
      <c r="F11" s="790"/>
      <c r="G11" s="791">
        <f t="shared" si="0"/>
        <v>0</v>
      </c>
      <c r="H11" s="791"/>
      <c r="I11" s="738" t="s">
        <v>343</v>
      </c>
      <c r="J11" s="738"/>
    </row>
    <row r="12" spans="1:11" ht="20.100000000000001" customHeight="1">
      <c r="A12" s="750" t="s">
        <v>3</v>
      </c>
      <c r="B12" s="750"/>
      <c r="C12" s="790">
        <v>0</v>
      </c>
      <c r="D12" s="790"/>
      <c r="E12" s="790">
        <v>0</v>
      </c>
      <c r="F12" s="790"/>
      <c r="G12" s="791">
        <f t="shared" si="0"/>
        <v>0</v>
      </c>
      <c r="H12" s="791"/>
      <c r="I12" s="738" t="s">
        <v>344</v>
      </c>
      <c r="J12" s="738"/>
    </row>
    <row r="13" spans="1:11" ht="20.100000000000001" customHeight="1">
      <c r="A13" s="750" t="s">
        <v>4</v>
      </c>
      <c r="B13" s="750"/>
      <c r="C13" s="790">
        <v>0</v>
      </c>
      <c r="D13" s="790"/>
      <c r="E13" s="790">
        <v>0</v>
      </c>
      <c r="F13" s="790"/>
      <c r="G13" s="791">
        <f t="shared" si="0"/>
        <v>0</v>
      </c>
      <c r="H13" s="791"/>
      <c r="I13" s="738" t="s">
        <v>345</v>
      </c>
      <c r="J13" s="738"/>
    </row>
    <row r="14" spans="1:11" ht="20.100000000000001" customHeight="1">
      <c r="A14" s="750" t="s">
        <v>5</v>
      </c>
      <c r="B14" s="750"/>
      <c r="C14" s="790">
        <v>0</v>
      </c>
      <c r="D14" s="790"/>
      <c r="E14" s="790">
        <v>0</v>
      </c>
      <c r="F14" s="790"/>
      <c r="G14" s="791">
        <f t="shared" si="0"/>
        <v>0</v>
      </c>
      <c r="H14" s="791"/>
      <c r="I14" s="738" t="s">
        <v>346</v>
      </c>
      <c r="J14" s="738"/>
    </row>
    <row r="15" spans="1:11" ht="20.100000000000001" customHeight="1">
      <c r="A15" s="750" t="s">
        <v>6</v>
      </c>
      <c r="B15" s="750"/>
      <c r="C15" s="790">
        <v>0</v>
      </c>
      <c r="D15" s="790"/>
      <c r="E15" s="790">
        <v>0</v>
      </c>
      <c r="F15" s="790"/>
      <c r="G15" s="791">
        <f t="shared" si="0"/>
        <v>0</v>
      </c>
      <c r="H15" s="791"/>
      <c r="I15" s="738" t="s">
        <v>347</v>
      </c>
      <c r="J15" s="738"/>
    </row>
    <row r="16" spans="1:11" ht="20.100000000000001" customHeight="1">
      <c r="A16" s="750" t="s">
        <v>119</v>
      </c>
      <c r="B16" s="750"/>
      <c r="C16" s="790">
        <v>0</v>
      </c>
      <c r="D16" s="790"/>
      <c r="E16" s="790">
        <v>0</v>
      </c>
      <c r="F16" s="790"/>
      <c r="G16" s="791">
        <f t="shared" si="0"/>
        <v>0</v>
      </c>
      <c r="H16" s="791"/>
      <c r="I16" s="738" t="s">
        <v>402</v>
      </c>
      <c r="J16" s="738"/>
    </row>
    <row r="17" spans="1:10" ht="20.100000000000001" customHeight="1">
      <c r="A17" s="750" t="s">
        <v>120</v>
      </c>
      <c r="B17" s="750"/>
      <c r="C17" s="790">
        <v>0</v>
      </c>
      <c r="D17" s="790"/>
      <c r="E17" s="790">
        <v>0</v>
      </c>
      <c r="F17" s="790"/>
      <c r="G17" s="791">
        <f t="shared" si="0"/>
        <v>0</v>
      </c>
      <c r="H17" s="791"/>
      <c r="I17" s="738" t="s">
        <v>403</v>
      </c>
      <c r="J17" s="738"/>
    </row>
    <row r="18" spans="1:10" s="19" customFormat="1" ht="20.100000000000001" customHeight="1">
      <c r="A18" s="750" t="s">
        <v>121</v>
      </c>
      <c r="B18" s="750"/>
      <c r="C18" s="790">
        <v>0</v>
      </c>
      <c r="D18" s="790"/>
      <c r="E18" s="790">
        <v>0</v>
      </c>
      <c r="F18" s="790"/>
      <c r="G18" s="791">
        <f t="shared" si="0"/>
        <v>0</v>
      </c>
      <c r="H18" s="791"/>
      <c r="I18" s="738" t="s">
        <v>404</v>
      </c>
      <c r="J18" s="738"/>
    </row>
    <row r="19" spans="1:10" ht="21.95" customHeight="1" thickBot="1">
      <c r="A19" s="756" t="s">
        <v>38</v>
      </c>
      <c r="B19" s="756"/>
      <c r="C19" s="792">
        <v>0</v>
      </c>
      <c r="D19" s="792"/>
      <c r="E19" s="792">
        <v>0</v>
      </c>
      <c r="F19" s="792"/>
      <c r="G19" s="793">
        <f t="shared" si="0"/>
        <v>0</v>
      </c>
      <c r="H19" s="793"/>
      <c r="I19" s="739" t="s">
        <v>348</v>
      </c>
      <c r="J19" s="739"/>
    </row>
    <row r="20" spans="1:10" ht="21" customHeight="1" thickTop="1" thickBot="1">
      <c r="A20" s="755" t="s">
        <v>0</v>
      </c>
      <c r="B20" s="755"/>
      <c r="C20" s="788">
        <f>SUM(C9:D19)</f>
        <v>171</v>
      </c>
      <c r="D20" s="788"/>
      <c r="E20" s="788">
        <f>SUM(E9:F19)</f>
        <v>155</v>
      </c>
      <c r="F20" s="788"/>
      <c r="G20" s="788">
        <f>SUM(G9:H19)</f>
        <v>326</v>
      </c>
      <c r="H20" s="788"/>
      <c r="I20" s="736" t="s">
        <v>316</v>
      </c>
      <c r="J20" s="736"/>
    </row>
    <row r="21" spans="1:10" ht="13.5" thickTop="1">
      <c r="A21" s="752"/>
      <c r="B21" s="752"/>
    </row>
    <row r="22" spans="1:10" ht="15">
      <c r="B22" s="11"/>
      <c r="C22" s="743"/>
      <c r="D22" s="743"/>
      <c r="E22" s="743"/>
      <c r="F22" s="743"/>
      <c r="G22" s="11"/>
    </row>
    <row r="23" spans="1:10" ht="15">
      <c r="B23" s="11"/>
      <c r="C23" s="743"/>
      <c r="D23" s="743"/>
      <c r="E23" s="743"/>
      <c r="F23" s="743"/>
      <c r="G23" s="11"/>
    </row>
    <row r="24" spans="1:10" ht="15">
      <c r="B24" s="11"/>
      <c r="C24" s="743"/>
      <c r="D24" s="743"/>
      <c r="E24" s="743"/>
      <c r="F24" s="743"/>
      <c r="G24" s="11"/>
    </row>
    <row r="25" spans="1:10" ht="15">
      <c r="B25" s="11"/>
      <c r="C25" s="743"/>
      <c r="D25" s="743"/>
      <c r="E25" s="743"/>
      <c r="F25" s="743"/>
      <c r="G25" s="11"/>
    </row>
  </sheetData>
  <mergeCells count="83">
    <mergeCell ref="I20:J20"/>
    <mergeCell ref="A5:H5"/>
    <mergeCell ref="A6:B8"/>
    <mergeCell ref="I6:J8"/>
    <mergeCell ref="C8:D8"/>
    <mergeCell ref="E8:F8"/>
    <mergeCell ref="G8:H8"/>
    <mergeCell ref="I14:J14"/>
    <mergeCell ref="I15:J15"/>
    <mergeCell ref="I16:J16"/>
    <mergeCell ref="I18:J18"/>
    <mergeCell ref="I19:J19"/>
    <mergeCell ref="I9:J9"/>
    <mergeCell ref="I10:J10"/>
    <mergeCell ref="I11:J11"/>
    <mergeCell ref="I12:J12"/>
    <mergeCell ref="I13:J13"/>
    <mergeCell ref="I17:J17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A1:H1"/>
    <mergeCell ref="C6:F6"/>
    <mergeCell ref="G6:H7"/>
    <mergeCell ref="C7:D7"/>
    <mergeCell ref="E7:F7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C16:D16"/>
    <mergeCell ref="E16:F16"/>
    <mergeCell ref="G16:H16"/>
    <mergeCell ref="A17:B17"/>
    <mergeCell ref="C17:D17"/>
    <mergeCell ref="E17:F17"/>
    <mergeCell ref="G17:H17"/>
    <mergeCell ref="G20:H20"/>
    <mergeCell ref="I5:J5"/>
    <mergeCell ref="A2:J2"/>
    <mergeCell ref="A3:J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6:B16"/>
    <mergeCell ref="C25:D25"/>
    <mergeCell ref="E25:F25"/>
    <mergeCell ref="A21:B21"/>
    <mergeCell ref="C22:D22"/>
    <mergeCell ref="E22:F22"/>
    <mergeCell ref="C23:D23"/>
    <mergeCell ref="E23:F23"/>
    <mergeCell ref="C24:D24"/>
    <mergeCell ref="E24:F24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0"/>
  <sheetViews>
    <sheetView rightToLeft="1" view="pageBreakPreview" zoomScale="75" zoomScaleNormal="75" zoomScaleSheetLayoutView="75" workbookViewId="0">
      <selection activeCell="C13" sqref="C13:D13"/>
    </sheetView>
  </sheetViews>
  <sheetFormatPr defaultRowHeight="12.75"/>
  <cols>
    <col min="1" max="1" width="4.5703125" style="13" customWidth="1"/>
    <col min="2" max="2" width="9.5703125" style="13" customWidth="1"/>
    <col min="3" max="4" width="9.85546875" style="13" customWidth="1"/>
    <col min="5" max="5" width="8" style="13" customWidth="1"/>
    <col min="6" max="6" width="9.85546875" style="13" customWidth="1"/>
    <col min="7" max="7" width="8.28515625" style="13" customWidth="1"/>
    <col min="8" max="8" width="8.7109375" style="13" customWidth="1"/>
    <col min="9" max="9" width="8.5703125" style="13" customWidth="1"/>
    <col min="10" max="10" width="9.85546875" style="13" customWidth="1"/>
    <col min="11" max="11" width="8.7109375" style="13" customWidth="1"/>
    <col min="12" max="12" width="8.140625" style="13" customWidth="1"/>
    <col min="13" max="13" width="8.85546875" style="13" customWidth="1"/>
    <col min="14" max="14" width="8.5703125" style="13" customWidth="1"/>
    <col min="15" max="15" width="9.85546875" style="13" customWidth="1"/>
    <col min="16" max="17" width="9.140625" hidden="1" customWidth="1"/>
    <col min="18" max="18" width="15.85546875" customWidth="1"/>
  </cols>
  <sheetData>
    <row r="1" spans="1:27" s="1" customFormat="1" ht="33" customHeight="1">
      <c r="A1" s="577" t="s">
        <v>754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</row>
    <row r="2" spans="1:27" ht="39.75" customHeight="1">
      <c r="A2" s="635" t="s">
        <v>755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</row>
    <row r="3" spans="1:27" ht="29.25" customHeight="1" thickBot="1">
      <c r="A3" s="584" t="s">
        <v>278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R3" s="289" t="s">
        <v>433</v>
      </c>
    </row>
    <row r="4" spans="1:27" ht="25.5" customHeight="1" thickTop="1">
      <c r="A4" s="645" t="s">
        <v>122</v>
      </c>
      <c r="B4" s="645"/>
      <c r="C4" s="645" t="s">
        <v>248</v>
      </c>
      <c r="D4" s="645"/>
      <c r="E4" s="645" t="s">
        <v>249</v>
      </c>
      <c r="F4" s="645"/>
      <c r="G4" s="645" t="s">
        <v>250</v>
      </c>
      <c r="H4" s="645"/>
      <c r="I4" s="645" t="s">
        <v>247</v>
      </c>
      <c r="J4" s="645"/>
      <c r="K4" s="645" t="s">
        <v>251</v>
      </c>
      <c r="L4" s="645"/>
      <c r="M4" s="645" t="s">
        <v>8</v>
      </c>
      <c r="N4" s="645"/>
      <c r="O4" s="645"/>
      <c r="R4" s="645" t="s">
        <v>300</v>
      </c>
    </row>
    <row r="5" spans="1:27" ht="25.5" customHeight="1">
      <c r="A5" s="646"/>
      <c r="B5" s="646"/>
      <c r="C5" s="768" t="s">
        <v>407</v>
      </c>
      <c r="D5" s="768"/>
      <c r="E5" s="768" t="s">
        <v>408</v>
      </c>
      <c r="F5" s="768"/>
      <c r="G5" s="768" t="s">
        <v>409</v>
      </c>
      <c r="H5" s="768"/>
      <c r="I5" s="768" t="s">
        <v>428</v>
      </c>
      <c r="J5" s="768"/>
      <c r="K5" s="768" t="s">
        <v>410</v>
      </c>
      <c r="L5" s="768"/>
      <c r="M5" s="768" t="s">
        <v>316</v>
      </c>
      <c r="N5" s="768"/>
      <c r="O5" s="768"/>
      <c r="R5" s="646"/>
    </row>
    <row r="6" spans="1:27" ht="21.75" customHeight="1">
      <c r="A6" s="646"/>
      <c r="B6" s="646"/>
      <c r="C6" s="428" t="s">
        <v>9</v>
      </c>
      <c r="D6" s="428" t="s">
        <v>10</v>
      </c>
      <c r="E6" s="428" t="s">
        <v>9</v>
      </c>
      <c r="F6" s="428" t="s">
        <v>10</v>
      </c>
      <c r="G6" s="428" t="s">
        <v>9</v>
      </c>
      <c r="H6" s="428" t="s">
        <v>10</v>
      </c>
      <c r="I6" s="428" t="s">
        <v>9</v>
      </c>
      <c r="J6" s="428" t="s">
        <v>10</v>
      </c>
      <c r="K6" s="428" t="s">
        <v>9</v>
      </c>
      <c r="L6" s="428" t="s">
        <v>10</v>
      </c>
      <c r="M6" s="428" t="s">
        <v>9</v>
      </c>
      <c r="N6" s="428" t="s">
        <v>10</v>
      </c>
      <c r="O6" s="429" t="s">
        <v>11</v>
      </c>
      <c r="R6" s="646"/>
    </row>
    <row r="7" spans="1:27" ht="27.75" hidden="1" customHeight="1">
      <c r="A7" s="646"/>
      <c r="B7" s="64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7">
        <f>C7+E7+G7+I7+K7</f>
        <v>0</v>
      </c>
      <c r="N7" s="157">
        <f>D7+F7+H7+J7+L7</f>
        <v>0</v>
      </c>
      <c r="O7" s="157">
        <f>SUM(M7:N7)</f>
        <v>0</v>
      </c>
      <c r="P7" s="20"/>
      <c r="Q7" s="20"/>
      <c r="R7" s="646"/>
    </row>
    <row r="8" spans="1:27" ht="21" customHeight="1" thickBot="1">
      <c r="A8" s="647"/>
      <c r="B8" s="647"/>
      <c r="C8" s="283" t="s">
        <v>333</v>
      </c>
      <c r="D8" s="283" t="s">
        <v>334</v>
      </c>
      <c r="E8" s="283" t="s">
        <v>333</v>
      </c>
      <c r="F8" s="283" t="s">
        <v>334</v>
      </c>
      <c r="G8" s="283" t="s">
        <v>333</v>
      </c>
      <c r="H8" s="283" t="s">
        <v>334</v>
      </c>
      <c r="I8" s="283" t="s">
        <v>333</v>
      </c>
      <c r="J8" s="283" t="s">
        <v>334</v>
      </c>
      <c r="K8" s="283" t="s">
        <v>333</v>
      </c>
      <c r="L8" s="283" t="s">
        <v>334</v>
      </c>
      <c r="M8" s="283" t="s">
        <v>333</v>
      </c>
      <c r="N8" s="283" t="s">
        <v>334</v>
      </c>
      <c r="O8" s="283" t="s">
        <v>335</v>
      </c>
      <c r="P8" s="20"/>
      <c r="Q8" s="20"/>
      <c r="R8" s="647"/>
    </row>
    <row r="9" spans="1:27" ht="38.25" customHeight="1" thickTop="1">
      <c r="A9" s="796" t="s">
        <v>30</v>
      </c>
      <c r="B9" s="796"/>
      <c r="C9" s="133">
        <v>35</v>
      </c>
      <c r="D9" s="133">
        <v>155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68">
        <f>SUM(K9,I9,G9,E9,C9)</f>
        <v>35</v>
      </c>
      <c r="N9" s="168">
        <f>SUM(L9,J9,H9,F9,D9)</f>
        <v>155</v>
      </c>
      <c r="O9" s="168">
        <f>SUM(M9:N9)</f>
        <v>190</v>
      </c>
      <c r="P9" s="20"/>
      <c r="Q9" s="20"/>
      <c r="R9" s="282" t="s">
        <v>305</v>
      </c>
    </row>
    <row r="10" spans="1:27" ht="31.5" customHeight="1" thickBot="1">
      <c r="A10" s="756" t="s">
        <v>32</v>
      </c>
      <c r="B10" s="756"/>
      <c r="C10" s="530">
        <v>136</v>
      </c>
      <c r="D10" s="530">
        <v>0</v>
      </c>
      <c r="E10" s="530">
        <v>0</v>
      </c>
      <c r="F10" s="530">
        <v>0</v>
      </c>
      <c r="G10" s="530">
        <v>0</v>
      </c>
      <c r="H10" s="530">
        <v>0</v>
      </c>
      <c r="I10" s="530">
        <v>0</v>
      </c>
      <c r="J10" s="530">
        <v>0</v>
      </c>
      <c r="K10" s="530">
        <v>0</v>
      </c>
      <c r="L10" s="530">
        <v>0</v>
      </c>
      <c r="M10" s="529">
        <f>SUM(K10,I10,G10,E10,C10)</f>
        <v>136</v>
      </c>
      <c r="N10" s="529">
        <f>SUM(L10,J10,H10,F10,D10)</f>
        <v>0</v>
      </c>
      <c r="O10" s="143">
        <f>SUM(M10:N10)</f>
        <v>136</v>
      </c>
      <c r="P10" s="20"/>
      <c r="Q10" s="20"/>
      <c r="R10" s="280" t="s">
        <v>423</v>
      </c>
    </row>
    <row r="11" spans="1:27" ht="27.75" hidden="1" customHeight="1">
      <c r="A11" s="600" t="s">
        <v>20</v>
      </c>
      <c r="B11" s="600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157"/>
      <c r="O11" s="157"/>
      <c r="P11" s="20"/>
      <c r="Q11" s="20"/>
      <c r="R11" s="312"/>
    </row>
    <row r="12" spans="1:27" ht="27.75" hidden="1" customHeight="1">
      <c r="A12" s="600" t="s">
        <v>21</v>
      </c>
      <c r="B12" s="600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N12" s="157"/>
      <c r="O12" s="157"/>
      <c r="P12" s="20"/>
      <c r="Q12" s="20"/>
      <c r="R12" s="312"/>
    </row>
    <row r="13" spans="1:27" ht="27.75" hidden="1" customHeight="1">
      <c r="A13" s="600" t="s">
        <v>37</v>
      </c>
      <c r="B13" s="60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  <c r="N13" s="157"/>
      <c r="O13" s="157"/>
      <c r="P13" s="20"/>
      <c r="Q13" s="20"/>
      <c r="R13" s="312"/>
    </row>
    <row r="14" spans="1:27" ht="33.75" customHeight="1" thickTop="1" thickBot="1">
      <c r="A14" s="755" t="s">
        <v>0</v>
      </c>
      <c r="B14" s="755"/>
      <c r="C14" s="83">
        <f t="shared" ref="C14:O14" si="0">SUM(C9:C10)</f>
        <v>171</v>
      </c>
      <c r="D14" s="83">
        <f t="shared" si="0"/>
        <v>155</v>
      </c>
      <c r="E14" s="83">
        <f t="shared" si="0"/>
        <v>0</v>
      </c>
      <c r="F14" s="83">
        <f t="shared" si="0"/>
        <v>0</v>
      </c>
      <c r="G14" s="83">
        <f t="shared" si="0"/>
        <v>0</v>
      </c>
      <c r="H14" s="83">
        <f t="shared" si="0"/>
        <v>0</v>
      </c>
      <c r="I14" s="83">
        <f t="shared" si="0"/>
        <v>0</v>
      </c>
      <c r="J14" s="83">
        <f t="shared" si="0"/>
        <v>0</v>
      </c>
      <c r="K14" s="83">
        <f t="shared" si="0"/>
        <v>0</v>
      </c>
      <c r="L14" s="83">
        <f t="shared" si="0"/>
        <v>0</v>
      </c>
      <c r="M14" s="83">
        <f t="shared" si="0"/>
        <v>171</v>
      </c>
      <c r="N14" s="504">
        <f t="shared" si="0"/>
        <v>155</v>
      </c>
      <c r="O14" s="504">
        <f t="shared" si="0"/>
        <v>326</v>
      </c>
      <c r="P14" s="508"/>
      <c r="Q14" s="508"/>
      <c r="R14" s="505" t="s">
        <v>316</v>
      </c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24.75" hidden="1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2"/>
      <c r="P15" s="20"/>
      <c r="Q15" s="20"/>
    </row>
    <row r="16" spans="1:27" ht="6" customHeight="1" thickTop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2"/>
      <c r="P16" s="20"/>
      <c r="Q16" s="20"/>
    </row>
    <row r="17" spans="3:17" ht="24.75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2"/>
      <c r="P17" s="20"/>
      <c r="Q17" s="20"/>
    </row>
    <row r="18" spans="3:17" ht="30.75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2"/>
      <c r="P18" s="20"/>
      <c r="Q18" s="20"/>
    </row>
    <row r="19" spans="3:17" ht="27.75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  <c r="Q19" s="20"/>
    </row>
    <row r="20" spans="3:17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  <c r="Q20" s="20"/>
    </row>
  </sheetData>
  <mergeCells count="23">
    <mergeCell ref="A1:R1"/>
    <mergeCell ref="A2:R2"/>
    <mergeCell ref="A14:B14"/>
    <mergeCell ref="A13:B13"/>
    <mergeCell ref="A12:B12"/>
    <mergeCell ref="A11:B11"/>
    <mergeCell ref="A9:B9"/>
    <mergeCell ref="A4:B8"/>
    <mergeCell ref="C5:D5"/>
    <mergeCell ref="E5:F5"/>
    <mergeCell ref="R4:R8"/>
    <mergeCell ref="I5:J5"/>
    <mergeCell ref="K5:L5"/>
    <mergeCell ref="M5:O5"/>
    <mergeCell ref="E4:F4"/>
    <mergeCell ref="G4:H4"/>
    <mergeCell ref="A10:B10"/>
    <mergeCell ref="C4:D4"/>
    <mergeCell ref="A3:O3"/>
    <mergeCell ref="I4:J4"/>
    <mergeCell ref="K4:L4"/>
    <mergeCell ref="M4:O4"/>
    <mergeCell ref="G5:H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20"/>
  <sheetViews>
    <sheetView rightToLeft="1" view="pageBreakPreview" zoomScale="75" zoomScaleNormal="90" zoomScaleSheetLayoutView="75" workbookViewId="0">
      <selection activeCell="C13" sqref="C13:D13"/>
    </sheetView>
  </sheetViews>
  <sheetFormatPr defaultRowHeight="12.75"/>
  <cols>
    <col min="1" max="1" width="21.140625" style="21" customWidth="1"/>
    <col min="2" max="3" width="7" customWidth="1"/>
    <col min="4" max="6" width="4.7109375" customWidth="1"/>
    <col min="7" max="7" width="5.7109375" bestFit="1" customWidth="1"/>
    <col min="8" max="8" width="4.7109375" customWidth="1"/>
    <col min="9" max="9" width="5.7109375" bestFit="1" customWidth="1"/>
    <col min="10" max="10" width="5.7109375" customWidth="1"/>
    <col min="11" max="15" width="4.7109375" customWidth="1"/>
    <col min="16" max="16" width="5.7109375" customWidth="1"/>
    <col min="17" max="20" width="4.7109375" customWidth="1"/>
    <col min="21" max="21" width="4" customWidth="1"/>
    <col min="22" max="22" width="6.7109375" customWidth="1"/>
    <col min="23" max="23" width="6.85546875" customWidth="1"/>
    <col min="24" max="24" width="7.140625" customWidth="1"/>
    <col min="25" max="25" width="16.42578125" customWidth="1"/>
  </cols>
  <sheetData>
    <row r="1" spans="1:25" s="1" customFormat="1" ht="24.75" customHeight="1"/>
    <row r="2" spans="1:25" ht="24.75" customHeight="1">
      <c r="A2" s="577" t="s">
        <v>756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</row>
    <row r="3" spans="1:25" ht="24.75" customHeight="1">
      <c r="A3" s="577" t="s">
        <v>757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</row>
    <row r="4" spans="1:25" ht="24.75" customHeight="1">
      <c r="A4" s="57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</row>
    <row r="5" spans="1:25" ht="20.100000000000001" customHeight="1" thickBot="1">
      <c r="A5" s="716" t="s">
        <v>279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6"/>
      <c r="Q5" s="716"/>
      <c r="R5" s="716"/>
      <c r="S5" s="716"/>
      <c r="T5" s="716"/>
      <c r="U5" s="716"/>
      <c r="V5" s="716"/>
      <c r="W5" s="716"/>
      <c r="X5" s="716"/>
      <c r="Y5" s="289" t="s">
        <v>429</v>
      </c>
    </row>
    <row r="6" spans="1:25" ht="20.100000000000001" customHeight="1" thickTop="1">
      <c r="A6" s="645" t="s">
        <v>127</v>
      </c>
      <c r="B6" s="778" t="s">
        <v>881</v>
      </c>
      <c r="C6" s="778"/>
      <c r="D6" s="782" t="s">
        <v>856</v>
      </c>
      <c r="E6" s="782"/>
      <c r="F6" s="782" t="s">
        <v>861</v>
      </c>
      <c r="G6" s="782"/>
      <c r="H6" s="782" t="s">
        <v>862</v>
      </c>
      <c r="I6" s="782"/>
      <c r="J6" s="782" t="s">
        <v>863</v>
      </c>
      <c r="K6" s="782"/>
      <c r="L6" s="782" t="s">
        <v>859</v>
      </c>
      <c r="M6" s="782"/>
      <c r="N6" s="782" t="s">
        <v>864</v>
      </c>
      <c r="O6" s="782"/>
      <c r="P6" s="782" t="s">
        <v>880</v>
      </c>
      <c r="Q6" s="782"/>
      <c r="R6" s="782" t="s">
        <v>866</v>
      </c>
      <c r="S6" s="782"/>
      <c r="T6" s="782" t="s">
        <v>867</v>
      </c>
      <c r="U6" s="782"/>
      <c r="V6" s="645" t="s">
        <v>0</v>
      </c>
      <c r="W6" s="645"/>
      <c r="X6" s="645"/>
      <c r="Y6" s="769" t="s">
        <v>412</v>
      </c>
    </row>
    <row r="7" spans="1:25" ht="20.100000000000001" customHeight="1">
      <c r="A7" s="646"/>
      <c r="B7" s="787" t="s">
        <v>882</v>
      </c>
      <c r="C7" s="787"/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7"/>
      <c r="U7" s="797"/>
      <c r="V7" s="768" t="s">
        <v>316</v>
      </c>
      <c r="W7" s="768"/>
      <c r="X7" s="768"/>
      <c r="Y7" s="770"/>
    </row>
    <row r="8" spans="1:25" ht="28.5" customHeight="1">
      <c r="A8" s="646"/>
      <c r="B8" s="457" t="s">
        <v>9</v>
      </c>
      <c r="C8" s="457" t="s">
        <v>10</v>
      </c>
      <c r="D8" s="457" t="s">
        <v>9</v>
      </c>
      <c r="E8" s="457" t="s">
        <v>10</v>
      </c>
      <c r="F8" s="457" t="s">
        <v>9</v>
      </c>
      <c r="G8" s="457" t="s">
        <v>10</v>
      </c>
      <c r="H8" s="457" t="s">
        <v>9</v>
      </c>
      <c r="I8" s="457" t="s">
        <v>10</v>
      </c>
      <c r="J8" s="457" t="s">
        <v>9</v>
      </c>
      <c r="K8" s="457" t="s">
        <v>10</v>
      </c>
      <c r="L8" s="457" t="s">
        <v>9</v>
      </c>
      <c r="M8" s="457" t="s">
        <v>10</v>
      </c>
      <c r="N8" s="457" t="s">
        <v>9</v>
      </c>
      <c r="O8" s="457" t="s">
        <v>10</v>
      </c>
      <c r="P8" s="457" t="s">
        <v>9</v>
      </c>
      <c r="Q8" s="457" t="s">
        <v>10</v>
      </c>
      <c r="R8" s="457" t="s">
        <v>9</v>
      </c>
      <c r="S8" s="457" t="s">
        <v>10</v>
      </c>
      <c r="T8" s="457" t="s">
        <v>9</v>
      </c>
      <c r="U8" s="457" t="s">
        <v>10</v>
      </c>
      <c r="V8" s="457" t="s">
        <v>9</v>
      </c>
      <c r="W8" s="457" t="s">
        <v>10</v>
      </c>
      <c r="X8" s="458" t="s">
        <v>11</v>
      </c>
      <c r="Y8" s="770"/>
    </row>
    <row r="9" spans="1:25" ht="28.5" customHeight="1" thickBot="1">
      <c r="A9" s="647"/>
      <c r="B9" s="459" t="s">
        <v>333</v>
      </c>
      <c r="C9" s="459" t="s">
        <v>334</v>
      </c>
      <c r="D9" s="459" t="s">
        <v>333</v>
      </c>
      <c r="E9" s="459" t="s">
        <v>334</v>
      </c>
      <c r="F9" s="459" t="s">
        <v>333</v>
      </c>
      <c r="G9" s="459" t="s">
        <v>334</v>
      </c>
      <c r="H9" s="459" t="s">
        <v>333</v>
      </c>
      <c r="I9" s="459" t="s">
        <v>334</v>
      </c>
      <c r="J9" s="459" t="s">
        <v>333</v>
      </c>
      <c r="K9" s="459" t="s">
        <v>334</v>
      </c>
      <c r="L9" s="459" t="s">
        <v>333</v>
      </c>
      <c r="M9" s="459" t="s">
        <v>334</v>
      </c>
      <c r="N9" s="459" t="s">
        <v>333</v>
      </c>
      <c r="O9" s="459" t="s">
        <v>334</v>
      </c>
      <c r="P9" s="459" t="s">
        <v>333</v>
      </c>
      <c r="Q9" s="459" t="s">
        <v>334</v>
      </c>
      <c r="R9" s="459" t="s">
        <v>333</v>
      </c>
      <c r="S9" s="459" t="s">
        <v>334</v>
      </c>
      <c r="T9" s="459" t="s">
        <v>333</v>
      </c>
      <c r="U9" s="459" t="s">
        <v>334</v>
      </c>
      <c r="V9" s="459" t="s">
        <v>333</v>
      </c>
      <c r="W9" s="459" t="s">
        <v>334</v>
      </c>
      <c r="X9" s="460" t="s">
        <v>335</v>
      </c>
      <c r="Y9" s="771"/>
    </row>
    <row r="10" spans="1:25" ht="39.75" customHeight="1" thickTop="1">
      <c r="A10" s="161" t="s">
        <v>129</v>
      </c>
      <c r="B10" s="354">
        <v>0</v>
      </c>
      <c r="C10" s="354">
        <v>0</v>
      </c>
      <c r="D10" s="354">
        <v>0</v>
      </c>
      <c r="E10" s="354">
        <v>0</v>
      </c>
      <c r="F10" s="354">
        <v>0</v>
      </c>
      <c r="G10" s="354">
        <v>0</v>
      </c>
      <c r="H10" s="354">
        <v>0</v>
      </c>
      <c r="I10" s="354">
        <v>0</v>
      </c>
      <c r="J10" s="354">
        <v>0</v>
      </c>
      <c r="K10" s="354">
        <v>0</v>
      </c>
      <c r="L10" s="354">
        <v>0</v>
      </c>
      <c r="M10" s="354">
        <v>0</v>
      </c>
      <c r="N10" s="354">
        <v>0</v>
      </c>
      <c r="O10" s="354">
        <v>0</v>
      </c>
      <c r="P10" s="354">
        <v>0</v>
      </c>
      <c r="Q10" s="354">
        <v>0</v>
      </c>
      <c r="R10" s="354">
        <v>0</v>
      </c>
      <c r="S10" s="354">
        <v>0</v>
      </c>
      <c r="T10" s="354">
        <v>0</v>
      </c>
      <c r="U10" s="354">
        <v>0</v>
      </c>
      <c r="V10" s="354">
        <f>SUM(T10,R10,P10,N10,L10,J10,H10,F10,D10,B10)</f>
        <v>0</v>
      </c>
      <c r="W10" s="354">
        <f>SUM(U10,S10,Q10,O10,M10,K10,I10,G10,E10,C10)</f>
        <v>0</v>
      </c>
      <c r="X10" s="354">
        <f>SUM(V10:W10)</f>
        <v>0</v>
      </c>
      <c r="Y10" s="291" t="s">
        <v>430</v>
      </c>
    </row>
    <row r="11" spans="1:25" ht="28.5" customHeight="1">
      <c r="A11" s="176" t="s">
        <v>130</v>
      </c>
      <c r="B11" s="355">
        <v>0</v>
      </c>
      <c r="C11" s="355">
        <v>0</v>
      </c>
      <c r="D11" s="355">
        <v>0</v>
      </c>
      <c r="E11" s="355">
        <v>0</v>
      </c>
      <c r="F11" s="355">
        <v>0</v>
      </c>
      <c r="G11" s="355">
        <v>0</v>
      </c>
      <c r="H11" s="355">
        <v>0</v>
      </c>
      <c r="I11" s="355">
        <v>0</v>
      </c>
      <c r="J11" s="355">
        <v>0</v>
      </c>
      <c r="K11" s="355">
        <v>0</v>
      </c>
      <c r="L11" s="355">
        <v>0</v>
      </c>
      <c r="M11" s="355">
        <v>0</v>
      </c>
      <c r="N11" s="355">
        <v>0</v>
      </c>
      <c r="O11" s="355">
        <v>0</v>
      </c>
      <c r="P11" s="355">
        <v>0</v>
      </c>
      <c r="Q11" s="355">
        <v>0</v>
      </c>
      <c r="R11" s="355">
        <v>0</v>
      </c>
      <c r="S11" s="355">
        <v>0</v>
      </c>
      <c r="T11" s="355">
        <v>0</v>
      </c>
      <c r="U11" s="355">
        <v>0</v>
      </c>
      <c r="V11" s="355">
        <f t="shared" ref="V11:V16" si="0">SUM(T11,R11,P11,N11,L11,J11,H11,F11,D11,B11)</f>
        <v>0</v>
      </c>
      <c r="W11" s="355">
        <f t="shared" ref="W11:W16" si="1">SUM(U11,S11,Q11,O11,M11,K11,I11,G11,E11,C11)</f>
        <v>0</v>
      </c>
      <c r="X11" s="355">
        <f t="shared" ref="X11:X16" si="2">SUM(V11:W11)</f>
        <v>0</v>
      </c>
      <c r="Y11" s="292" t="s">
        <v>431</v>
      </c>
    </row>
    <row r="12" spans="1:25" ht="28.5" customHeight="1">
      <c r="A12" s="152" t="s">
        <v>131</v>
      </c>
      <c r="B12" s="355">
        <v>0</v>
      </c>
      <c r="C12" s="355">
        <v>0</v>
      </c>
      <c r="D12" s="355">
        <v>0</v>
      </c>
      <c r="E12" s="355">
        <v>0</v>
      </c>
      <c r="F12" s="355">
        <v>0</v>
      </c>
      <c r="G12" s="355">
        <v>0</v>
      </c>
      <c r="H12" s="355">
        <v>0</v>
      </c>
      <c r="I12" s="355">
        <v>0</v>
      </c>
      <c r="J12" s="355">
        <v>0</v>
      </c>
      <c r="K12" s="355">
        <v>0</v>
      </c>
      <c r="L12" s="355">
        <v>0</v>
      </c>
      <c r="M12" s="355">
        <v>0</v>
      </c>
      <c r="N12" s="355">
        <v>0</v>
      </c>
      <c r="O12" s="355">
        <v>0</v>
      </c>
      <c r="P12" s="355">
        <v>2</v>
      </c>
      <c r="Q12" s="355">
        <v>3</v>
      </c>
      <c r="R12" s="355">
        <v>5</v>
      </c>
      <c r="S12" s="355">
        <v>2</v>
      </c>
      <c r="T12" s="355">
        <v>2</v>
      </c>
      <c r="U12" s="355">
        <v>0</v>
      </c>
      <c r="V12" s="355">
        <f t="shared" si="0"/>
        <v>9</v>
      </c>
      <c r="W12" s="355">
        <f t="shared" si="1"/>
        <v>5</v>
      </c>
      <c r="X12" s="355">
        <f t="shared" si="2"/>
        <v>14</v>
      </c>
      <c r="Y12" s="292" t="s">
        <v>415</v>
      </c>
    </row>
    <row r="13" spans="1:25" ht="28.5" customHeight="1">
      <c r="A13" s="152" t="s">
        <v>132</v>
      </c>
      <c r="B13" s="355">
        <v>0</v>
      </c>
      <c r="C13" s="355">
        <v>0</v>
      </c>
      <c r="D13" s="355">
        <v>3</v>
      </c>
      <c r="E13" s="355">
        <v>4</v>
      </c>
      <c r="F13" s="355">
        <v>6</v>
      </c>
      <c r="G13" s="355">
        <v>7</v>
      </c>
      <c r="H13" s="355">
        <v>6</v>
      </c>
      <c r="I13" s="355">
        <v>9</v>
      </c>
      <c r="J13" s="355">
        <v>10</v>
      </c>
      <c r="K13" s="355">
        <v>11</v>
      </c>
      <c r="L13" s="355">
        <v>10</v>
      </c>
      <c r="M13" s="355">
        <v>12</v>
      </c>
      <c r="N13" s="355">
        <v>32</v>
      </c>
      <c r="O13" s="355">
        <v>25</v>
      </c>
      <c r="P13" s="355">
        <v>16</v>
      </c>
      <c r="Q13" s="355">
        <v>12</v>
      </c>
      <c r="R13" s="355">
        <v>6</v>
      </c>
      <c r="S13" s="355">
        <v>6</v>
      </c>
      <c r="T13" s="355">
        <v>3</v>
      </c>
      <c r="U13" s="355">
        <v>2</v>
      </c>
      <c r="V13" s="355">
        <f t="shared" si="0"/>
        <v>92</v>
      </c>
      <c r="W13" s="355">
        <f t="shared" si="1"/>
        <v>88</v>
      </c>
      <c r="X13" s="355">
        <f t="shared" si="2"/>
        <v>180</v>
      </c>
      <c r="Y13" s="292" t="s">
        <v>416</v>
      </c>
    </row>
    <row r="14" spans="1:25" ht="28.5" customHeight="1">
      <c r="A14" s="152" t="s">
        <v>133</v>
      </c>
      <c r="B14" s="355">
        <v>0</v>
      </c>
      <c r="C14" s="355">
        <v>0</v>
      </c>
      <c r="D14" s="355">
        <v>0</v>
      </c>
      <c r="E14" s="355">
        <v>0</v>
      </c>
      <c r="F14" s="355">
        <v>4</v>
      </c>
      <c r="G14" s="355">
        <v>1</v>
      </c>
      <c r="H14" s="355">
        <v>3</v>
      </c>
      <c r="I14" s="355">
        <v>4</v>
      </c>
      <c r="J14" s="355">
        <v>3</v>
      </c>
      <c r="K14" s="355">
        <v>8</v>
      </c>
      <c r="L14" s="355">
        <v>0</v>
      </c>
      <c r="M14" s="355">
        <v>0</v>
      </c>
      <c r="N14" s="355">
        <v>5</v>
      </c>
      <c r="O14" s="355">
        <v>15</v>
      </c>
      <c r="P14" s="355">
        <v>8</v>
      </c>
      <c r="Q14" s="355">
        <v>5</v>
      </c>
      <c r="R14" s="355">
        <v>8</v>
      </c>
      <c r="S14" s="355">
        <v>0</v>
      </c>
      <c r="T14" s="355">
        <v>0</v>
      </c>
      <c r="U14" s="355">
        <v>0</v>
      </c>
      <c r="V14" s="355">
        <f t="shared" si="0"/>
        <v>31</v>
      </c>
      <c r="W14" s="355">
        <f t="shared" si="1"/>
        <v>33</v>
      </c>
      <c r="X14" s="355">
        <f t="shared" si="2"/>
        <v>64</v>
      </c>
      <c r="Y14" s="292" t="s">
        <v>432</v>
      </c>
    </row>
    <row r="15" spans="1:25" ht="28.5" customHeight="1">
      <c r="A15" s="152" t="s">
        <v>134</v>
      </c>
      <c r="B15" s="355">
        <v>0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  <c r="I15" s="355">
        <v>0</v>
      </c>
      <c r="J15" s="355">
        <v>0</v>
      </c>
      <c r="K15" s="355">
        <v>0</v>
      </c>
      <c r="L15" s="355">
        <v>0</v>
      </c>
      <c r="M15" s="355">
        <v>0</v>
      </c>
      <c r="N15" s="355">
        <v>2</v>
      </c>
      <c r="O15" s="355">
        <v>0</v>
      </c>
      <c r="P15" s="355">
        <v>0</v>
      </c>
      <c r="Q15" s="355">
        <v>0</v>
      </c>
      <c r="R15" s="355">
        <v>0</v>
      </c>
      <c r="S15" s="355">
        <v>0</v>
      </c>
      <c r="T15" s="355">
        <v>0</v>
      </c>
      <c r="U15" s="355">
        <v>0</v>
      </c>
      <c r="V15" s="355">
        <f t="shared" si="0"/>
        <v>2</v>
      </c>
      <c r="W15" s="355">
        <f t="shared" si="1"/>
        <v>0</v>
      </c>
      <c r="X15" s="355">
        <f t="shared" si="2"/>
        <v>2</v>
      </c>
      <c r="Y15" s="292" t="s">
        <v>418</v>
      </c>
    </row>
    <row r="16" spans="1:25" ht="27.75" customHeight="1" thickBot="1">
      <c r="A16" s="177" t="s">
        <v>38</v>
      </c>
      <c r="B16" s="356">
        <v>2</v>
      </c>
      <c r="C16" s="356">
        <v>2</v>
      </c>
      <c r="D16" s="356">
        <v>2</v>
      </c>
      <c r="E16" s="356">
        <v>1</v>
      </c>
      <c r="F16" s="356">
        <v>4</v>
      </c>
      <c r="G16" s="356">
        <v>2</v>
      </c>
      <c r="H16" s="356">
        <v>0</v>
      </c>
      <c r="I16" s="356">
        <v>6</v>
      </c>
      <c r="J16" s="356">
        <v>6</v>
      </c>
      <c r="K16" s="356">
        <v>5</v>
      </c>
      <c r="L16" s="356">
        <v>4</v>
      </c>
      <c r="M16" s="356">
        <v>7</v>
      </c>
      <c r="N16" s="356">
        <v>11</v>
      </c>
      <c r="O16" s="356">
        <v>2</v>
      </c>
      <c r="P16" s="356">
        <v>4</v>
      </c>
      <c r="Q16" s="356">
        <v>1</v>
      </c>
      <c r="R16" s="356">
        <v>1</v>
      </c>
      <c r="S16" s="356">
        <v>2</v>
      </c>
      <c r="T16" s="356">
        <v>3</v>
      </c>
      <c r="U16" s="356">
        <v>1</v>
      </c>
      <c r="V16" s="356">
        <f t="shared" si="0"/>
        <v>37</v>
      </c>
      <c r="W16" s="356">
        <f t="shared" si="1"/>
        <v>29</v>
      </c>
      <c r="X16" s="356">
        <f t="shared" si="2"/>
        <v>66</v>
      </c>
      <c r="Y16" s="297" t="s">
        <v>348</v>
      </c>
    </row>
    <row r="17" spans="1:25" ht="27.75" customHeight="1" thickTop="1" thickBot="1">
      <c r="A17" s="178" t="s">
        <v>0</v>
      </c>
      <c r="B17" s="357">
        <f>SUM(B10:B16)</f>
        <v>2</v>
      </c>
      <c r="C17" s="357">
        <f t="shared" ref="C17:X17" si="3">SUM(C10:C16)</f>
        <v>2</v>
      </c>
      <c r="D17" s="357">
        <f t="shared" si="3"/>
        <v>5</v>
      </c>
      <c r="E17" s="357">
        <f t="shared" si="3"/>
        <v>5</v>
      </c>
      <c r="F17" s="357">
        <f t="shared" si="3"/>
        <v>14</v>
      </c>
      <c r="G17" s="357">
        <f t="shared" si="3"/>
        <v>10</v>
      </c>
      <c r="H17" s="357">
        <f t="shared" si="3"/>
        <v>9</v>
      </c>
      <c r="I17" s="357">
        <f t="shared" si="3"/>
        <v>19</v>
      </c>
      <c r="J17" s="357">
        <f t="shared" si="3"/>
        <v>19</v>
      </c>
      <c r="K17" s="357">
        <f t="shared" si="3"/>
        <v>24</v>
      </c>
      <c r="L17" s="357">
        <f t="shared" si="3"/>
        <v>14</v>
      </c>
      <c r="M17" s="357">
        <f t="shared" si="3"/>
        <v>19</v>
      </c>
      <c r="N17" s="357">
        <f t="shared" si="3"/>
        <v>50</v>
      </c>
      <c r="O17" s="357">
        <f t="shared" si="3"/>
        <v>42</v>
      </c>
      <c r="P17" s="357">
        <f t="shared" si="3"/>
        <v>30</v>
      </c>
      <c r="Q17" s="357">
        <f t="shared" si="3"/>
        <v>21</v>
      </c>
      <c r="R17" s="357">
        <f t="shared" si="3"/>
        <v>20</v>
      </c>
      <c r="S17" s="357">
        <f t="shared" si="3"/>
        <v>10</v>
      </c>
      <c r="T17" s="357">
        <f t="shared" si="3"/>
        <v>8</v>
      </c>
      <c r="U17" s="357">
        <f t="shared" si="3"/>
        <v>3</v>
      </c>
      <c r="V17" s="357">
        <f t="shared" si="3"/>
        <v>171</v>
      </c>
      <c r="W17" s="357">
        <f t="shared" si="3"/>
        <v>155</v>
      </c>
      <c r="X17" s="357">
        <f t="shared" si="3"/>
        <v>326</v>
      </c>
      <c r="Y17" s="298" t="s">
        <v>316</v>
      </c>
    </row>
    <row r="18" spans="1:25" ht="18" customHeight="1" thickTop="1"/>
    <row r="19" spans="1:25" ht="18" customHeight="1"/>
    <row r="20" spans="1:25" ht="18" customHeight="1"/>
  </sheetData>
  <mergeCells count="18">
    <mergeCell ref="T6:U7"/>
    <mergeCell ref="A2:Y2"/>
    <mergeCell ref="V7:X7"/>
    <mergeCell ref="A5:X5"/>
    <mergeCell ref="B6:C6"/>
    <mergeCell ref="A3:Y4"/>
    <mergeCell ref="V6:X6"/>
    <mergeCell ref="Y6:Y9"/>
    <mergeCell ref="A6:A9"/>
    <mergeCell ref="B7:C7"/>
    <mergeCell ref="R6:S7"/>
    <mergeCell ref="D6:E7"/>
    <mergeCell ref="F6:G7"/>
    <mergeCell ref="H6:I7"/>
    <mergeCell ref="J6:K7"/>
    <mergeCell ref="L6:M7"/>
    <mergeCell ref="N6:O7"/>
    <mergeCell ref="P6:Q7"/>
  </mergeCells>
  <printOptions horizontalCentered="1"/>
  <pageMargins left="0.7" right="0.7" top="0.75" bottom="0.75" header="0.3" footer="0.3"/>
  <pageSetup paperSize="9" scale="80" orientation="landscape" r:id="rId1"/>
  <headerFooter alignWithMargins="0">
    <oddFooter>&amp;C&amp;12 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4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0.140625" customWidth="1"/>
    <col min="2" max="2" width="9" customWidth="1"/>
    <col min="3" max="3" width="9.5703125" customWidth="1"/>
    <col min="4" max="4" width="10" customWidth="1"/>
    <col min="5" max="5" width="8.7109375" customWidth="1"/>
    <col min="6" max="6" width="8.85546875" customWidth="1"/>
    <col min="7" max="7" width="8.7109375" customWidth="1"/>
    <col min="8" max="10" width="8.28515625" customWidth="1"/>
    <col min="11" max="11" width="8.140625" customWidth="1"/>
    <col min="12" max="12" width="8.7109375" customWidth="1"/>
    <col min="13" max="13" width="8.42578125" customWidth="1"/>
    <col min="14" max="14" width="9" customWidth="1"/>
    <col min="15" max="15" width="9.5703125" customWidth="1"/>
    <col min="16" max="16" width="9.42578125" customWidth="1"/>
    <col min="17" max="17" width="13.28515625" customWidth="1"/>
  </cols>
  <sheetData>
    <row r="1" spans="1:17" s="3" customFormat="1" ht="27.75">
      <c r="A1" s="561" t="s">
        <v>722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</row>
    <row r="2" spans="1:17" s="3" customFormat="1" ht="33" customHeight="1">
      <c r="A2" s="578" t="s">
        <v>723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</row>
    <row r="3" spans="1:17" s="3" customFormat="1" ht="33" customHeight="1" thickBot="1">
      <c r="A3" s="600" t="s">
        <v>492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265" t="s">
        <v>491</v>
      </c>
    </row>
    <row r="4" spans="1:17" ht="25.5" customHeight="1" thickTop="1">
      <c r="A4" s="572" t="s">
        <v>52</v>
      </c>
      <c r="B4" s="601" t="s">
        <v>853</v>
      </c>
      <c r="C4" s="601"/>
      <c r="D4" s="601"/>
      <c r="E4" s="601" t="s">
        <v>42</v>
      </c>
      <c r="F4" s="601"/>
      <c r="G4" s="601"/>
      <c r="H4" s="601" t="s">
        <v>237</v>
      </c>
      <c r="I4" s="601"/>
      <c r="J4" s="601"/>
      <c r="K4" s="601" t="s">
        <v>228</v>
      </c>
      <c r="L4" s="601"/>
      <c r="M4" s="601"/>
      <c r="N4" s="602" t="s">
        <v>8</v>
      </c>
      <c r="O4" s="602"/>
      <c r="P4" s="602"/>
      <c r="Q4" s="596" t="s">
        <v>336</v>
      </c>
    </row>
    <row r="5" spans="1:17" ht="66.75" customHeight="1">
      <c r="A5" s="573"/>
      <c r="B5" s="599" t="s">
        <v>337</v>
      </c>
      <c r="C5" s="599"/>
      <c r="D5" s="599"/>
      <c r="E5" s="599" t="s">
        <v>338</v>
      </c>
      <c r="F5" s="599"/>
      <c r="G5" s="599"/>
      <c r="H5" s="599" t="s">
        <v>339</v>
      </c>
      <c r="I5" s="599"/>
      <c r="J5" s="599"/>
      <c r="K5" s="599" t="s">
        <v>340</v>
      </c>
      <c r="L5" s="599"/>
      <c r="M5" s="599"/>
      <c r="N5" s="599" t="s">
        <v>316</v>
      </c>
      <c r="O5" s="599"/>
      <c r="P5" s="599"/>
      <c r="Q5" s="597"/>
    </row>
    <row r="6" spans="1:17" s="13" customFormat="1" ht="20.100000000000001" customHeight="1">
      <c r="A6" s="573"/>
      <c r="B6" s="247" t="s">
        <v>9</v>
      </c>
      <c r="C6" s="247" t="s">
        <v>10</v>
      </c>
      <c r="D6" s="247" t="s">
        <v>11</v>
      </c>
      <c r="E6" s="247" t="s">
        <v>9</v>
      </c>
      <c r="F6" s="247" t="s">
        <v>10</v>
      </c>
      <c r="G6" s="247" t="s">
        <v>11</v>
      </c>
      <c r="H6" s="247" t="s">
        <v>9</v>
      </c>
      <c r="I6" s="247" t="s">
        <v>10</v>
      </c>
      <c r="J6" s="247" t="s">
        <v>11</v>
      </c>
      <c r="K6" s="247" t="s">
        <v>9</v>
      </c>
      <c r="L6" s="247" t="s">
        <v>10</v>
      </c>
      <c r="M6" s="247" t="s">
        <v>11</v>
      </c>
      <c r="N6" s="247" t="s">
        <v>9</v>
      </c>
      <c r="O6" s="247" t="s">
        <v>10</v>
      </c>
      <c r="P6" s="247" t="s">
        <v>11</v>
      </c>
      <c r="Q6" s="597"/>
    </row>
    <row r="7" spans="1:17" s="13" customFormat="1" ht="20.100000000000001" customHeight="1" thickBot="1">
      <c r="A7" s="603"/>
      <c r="B7" s="248" t="s">
        <v>333</v>
      </c>
      <c r="C7" s="248" t="s">
        <v>334</v>
      </c>
      <c r="D7" s="264" t="s">
        <v>335</v>
      </c>
      <c r="E7" s="254" t="s">
        <v>333</v>
      </c>
      <c r="F7" s="254" t="s">
        <v>334</v>
      </c>
      <c r="G7" s="264" t="s">
        <v>335</v>
      </c>
      <c r="H7" s="254" t="s">
        <v>333</v>
      </c>
      <c r="I7" s="254" t="s">
        <v>334</v>
      </c>
      <c r="J7" s="264" t="s">
        <v>335</v>
      </c>
      <c r="K7" s="254" t="s">
        <v>333</v>
      </c>
      <c r="L7" s="254" t="s">
        <v>334</v>
      </c>
      <c r="M7" s="264" t="s">
        <v>335</v>
      </c>
      <c r="N7" s="254" t="s">
        <v>333</v>
      </c>
      <c r="O7" s="254" t="s">
        <v>334</v>
      </c>
      <c r="P7" s="264" t="s">
        <v>335</v>
      </c>
      <c r="Q7" s="598"/>
    </row>
    <row r="8" spans="1:17" ht="20.100000000000001" customHeight="1" thickTop="1">
      <c r="A8" s="77" t="s">
        <v>53</v>
      </c>
      <c r="B8" s="70">
        <v>25</v>
      </c>
      <c r="C8" s="70">
        <v>28</v>
      </c>
      <c r="D8" s="70">
        <f t="shared" ref="D8:D20" si="0">SUM(B8:C8)</f>
        <v>53</v>
      </c>
      <c r="E8" s="70">
        <v>0</v>
      </c>
      <c r="F8" s="70">
        <v>0</v>
      </c>
      <c r="G8" s="70">
        <f>SUM(E8:F8)</f>
        <v>0</v>
      </c>
      <c r="H8" s="70">
        <v>0</v>
      </c>
      <c r="I8" s="70">
        <v>0</v>
      </c>
      <c r="J8" s="70">
        <f t="shared" ref="J8:J20" si="1">SUM(H8:I8)</f>
        <v>0</v>
      </c>
      <c r="K8" s="70">
        <v>0</v>
      </c>
      <c r="L8" s="70">
        <v>0</v>
      </c>
      <c r="M8" s="70">
        <f t="shared" ref="M8:M20" si="2">SUM(K8:L8)</f>
        <v>0</v>
      </c>
      <c r="N8" s="71">
        <f>SUM(K8,H8,E8,B8)</f>
        <v>25</v>
      </c>
      <c r="O8" s="71">
        <f>SUM(L8,I8,F8,C8)</f>
        <v>28</v>
      </c>
      <c r="P8" s="71">
        <f>SUM(N8:O8)</f>
        <v>53</v>
      </c>
      <c r="Q8" s="349" t="s">
        <v>53</v>
      </c>
    </row>
    <row r="9" spans="1:17" ht="20.100000000000001" customHeight="1">
      <c r="A9" s="76" t="s">
        <v>54</v>
      </c>
      <c r="B9" s="68">
        <v>34</v>
      </c>
      <c r="C9" s="68">
        <v>20</v>
      </c>
      <c r="D9" s="68">
        <f t="shared" si="0"/>
        <v>54</v>
      </c>
      <c r="E9" s="68">
        <v>0</v>
      </c>
      <c r="F9" s="68">
        <v>0</v>
      </c>
      <c r="G9" s="68">
        <f t="shared" ref="G9:G21" si="3">SUM(E9:F9)</f>
        <v>0</v>
      </c>
      <c r="H9" s="68">
        <v>2</v>
      </c>
      <c r="I9" s="68">
        <v>2</v>
      </c>
      <c r="J9" s="68">
        <f t="shared" si="1"/>
        <v>4</v>
      </c>
      <c r="K9" s="68">
        <v>65</v>
      </c>
      <c r="L9" s="68">
        <v>55</v>
      </c>
      <c r="M9" s="68">
        <f t="shared" si="2"/>
        <v>120</v>
      </c>
      <c r="N9" s="69">
        <f t="shared" ref="N9:N20" si="4">SUM(K9,H9,E9,B9)</f>
        <v>101</v>
      </c>
      <c r="O9" s="69">
        <f t="shared" ref="O9:O20" si="5">SUM(L9,I9,F9,C9)</f>
        <v>77</v>
      </c>
      <c r="P9" s="69">
        <f t="shared" ref="P9:P20" si="6">SUM(N9:O9)</f>
        <v>178</v>
      </c>
      <c r="Q9" s="350" t="s">
        <v>54</v>
      </c>
    </row>
    <row r="10" spans="1:17" ht="20.100000000000001" customHeight="1">
      <c r="A10" s="76" t="s">
        <v>55</v>
      </c>
      <c r="B10" s="68">
        <v>52</v>
      </c>
      <c r="C10" s="68">
        <v>27</v>
      </c>
      <c r="D10" s="68">
        <f>SUM(B10:C10)</f>
        <v>79</v>
      </c>
      <c r="E10" s="68">
        <v>0</v>
      </c>
      <c r="F10" s="68">
        <v>0</v>
      </c>
      <c r="G10" s="68">
        <f t="shared" si="3"/>
        <v>0</v>
      </c>
      <c r="H10" s="68">
        <v>5</v>
      </c>
      <c r="I10" s="68">
        <v>5</v>
      </c>
      <c r="J10" s="68">
        <f t="shared" si="1"/>
        <v>10</v>
      </c>
      <c r="K10" s="68">
        <v>574</v>
      </c>
      <c r="L10" s="68">
        <v>388</v>
      </c>
      <c r="M10" s="68">
        <f t="shared" si="2"/>
        <v>962</v>
      </c>
      <c r="N10" s="69">
        <f t="shared" si="4"/>
        <v>631</v>
      </c>
      <c r="O10" s="69">
        <f t="shared" si="5"/>
        <v>420</v>
      </c>
      <c r="P10" s="69">
        <f t="shared" si="6"/>
        <v>1051</v>
      </c>
      <c r="Q10" s="350" t="s">
        <v>55</v>
      </c>
    </row>
    <row r="11" spans="1:17" ht="20.100000000000001" customHeight="1">
      <c r="A11" s="76" t="s">
        <v>56</v>
      </c>
      <c r="B11" s="68">
        <v>68</v>
      </c>
      <c r="C11" s="68">
        <v>23</v>
      </c>
      <c r="D11" s="68">
        <f t="shared" si="0"/>
        <v>91</v>
      </c>
      <c r="E11" s="68">
        <v>0</v>
      </c>
      <c r="F11" s="68">
        <v>0</v>
      </c>
      <c r="G11" s="68">
        <f t="shared" si="3"/>
        <v>0</v>
      </c>
      <c r="H11" s="68">
        <v>14</v>
      </c>
      <c r="I11" s="68">
        <v>10</v>
      </c>
      <c r="J11" s="68">
        <f t="shared" si="1"/>
        <v>24</v>
      </c>
      <c r="K11" s="68">
        <v>670</v>
      </c>
      <c r="L11" s="68">
        <v>365</v>
      </c>
      <c r="M11" s="68">
        <f t="shared" si="2"/>
        <v>1035</v>
      </c>
      <c r="N11" s="69">
        <f t="shared" si="4"/>
        <v>752</v>
      </c>
      <c r="O11" s="69">
        <f t="shared" si="5"/>
        <v>398</v>
      </c>
      <c r="P11" s="69">
        <f t="shared" si="6"/>
        <v>1150</v>
      </c>
      <c r="Q11" s="350" t="s">
        <v>56</v>
      </c>
    </row>
    <row r="12" spans="1:17" ht="20.100000000000001" customHeight="1">
      <c r="A12" s="76" t="s">
        <v>57</v>
      </c>
      <c r="B12" s="68">
        <v>68</v>
      </c>
      <c r="C12" s="68">
        <v>25</v>
      </c>
      <c r="D12" s="68">
        <f t="shared" si="0"/>
        <v>93</v>
      </c>
      <c r="E12" s="68">
        <v>0</v>
      </c>
      <c r="F12" s="68">
        <v>0</v>
      </c>
      <c r="G12" s="68">
        <f t="shared" si="3"/>
        <v>0</v>
      </c>
      <c r="H12" s="68">
        <v>9</v>
      </c>
      <c r="I12" s="68">
        <v>19</v>
      </c>
      <c r="J12" s="68">
        <f t="shared" si="1"/>
        <v>28</v>
      </c>
      <c r="K12" s="68">
        <v>490</v>
      </c>
      <c r="L12" s="68">
        <v>280</v>
      </c>
      <c r="M12" s="68">
        <f t="shared" si="2"/>
        <v>770</v>
      </c>
      <c r="N12" s="69">
        <f t="shared" si="4"/>
        <v>567</v>
      </c>
      <c r="O12" s="69">
        <f t="shared" si="5"/>
        <v>324</v>
      </c>
      <c r="P12" s="69">
        <f t="shared" si="6"/>
        <v>891</v>
      </c>
      <c r="Q12" s="350" t="s">
        <v>57</v>
      </c>
    </row>
    <row r="13" spans="1:17" ht="20.100000000000001" customHeight="1">
      <c r="A13" s="76" t="s">
        <v>58</v>
      </c>
      <c r="B13" s="68">
        <v>30</v>
      </c>
      <c r="C13" s="68">
        <v>27</v>
      </c>
      <c r="D13" s="68">
        <f t="shared" si="0"/>
        <v>57</v>
      </c>
      <c r="E13" s="68">
        <v>0</v>
      </c>
      <c r="F13" s="68">
        <v>0</v>
      </c>
      <c r="G13" s="68">
        <f t="shared" si="3"/>
        <v>0</v>
      </c>
      <c r="H13" s="68">
        <v>19</v>
      </c>
      <c r="I13" s="68">
        <v>24</v>
      </c>
      <c r="J13" s="68">
        <f t="shared" si="1"/>
        <v>43</v>
      </c>
      <c r="K13" s="68">
        <v>91</v>
      </c>
      <c r="L13" s="68">
        <v>65</v>
      </c>
      <c r="M13" s="68">
        <f t="shared" si="2"/>
        <v>156</v>
      </c>
      <c r="N13" s="69">
        <f t="shared" si="4"/>
        <v>140</v>
      </c>
      <c r="O13" s="69">
        <f t="shared" si="5"/>
        <v>116</v>
      </c>
      <c r="P13" s="69">
        <f t="shared" si="6"/>
        <v>256</v>
      </c>
      <c r="Q13" s="350" t="s">
        <v>58</v>
      </c>
    </row>
    <row r="14" spans="1:17" ht="20.100000000000001" customHeight="1">
      <c r="A14" s="76" t="s">
        <v>59</v>
      </c>
      <c r="B14" s="68">
        <v>7</v>
      </c>
      <c r="C14" s="68">
        <v>1</v>
      </c>
      <c r="D14" s="68">
        <f t="shared" si="0"/>
        <v>8</v>
      </c>
      <c r="E14" s="68">
        <v>0</v>
      </c>
      <c r="F14" s="68">
        <v>0</v>
      </c>
      <c r="G14" s="68">
        <f t="shared" si="3"/>
        <v>0</v>
      </c>
      <c r="H14" s="68">
        <v>14</v>
      </c>
      <c r="I14" s="68">
        <v>19</v>
      </c>
      <c r="J14" s="68">
        <f t="shared" si="1"/>
        <v>33</v>
      </c>
      <c r="K14" s="68">
        <v>15</v>
      </c>
      <c r="L14" s="68">
        <v>15</v>
      </c>
      <c r="M14" s="68">
        <f t="shared" si="2"/>
        <v>30</v>
      </c>
      <c r="N14" s="69">
        <f t="shared" si="4"/>
        <v>36</v>
      </c>
      <c r="O14" s="69">
        <f t="shared" si="5"/>
        <v>35</v>
      </c>
      <c r="P14" s="69">
        <f t="shared" si="6"/>
        <v>71</v>
      </c>
      <c r="Q14" s="350" t="s">
        <v>59</v>
      </c>
    </row>
    <row r="15" spans="1:17" ht="20.100000000000001" customHeight="1">
      <c r="A15" s="76" t="s">
        <v>60</v>
      </c>
      <c r="B15" s="68">
        <v>0</v>
      </c>
      <c r="C15" s="68">
        <v>0</v>
      </c>
      <c r="D15" s="68">
        <f t="shared" si="0"/>
        <v>0</v>
      </c>
      <c r="E15" s="68">
        <v>0</v>
      </c>
      <c r="F15" s="68">
        <v>0</v>
      </c>
      <c r="G15" s="68">
        <f t="shared" si="3"/>
        <v>0</v>
      </c>
      <c r="H15" s="68">
        <v>50</v>
      </c>
      <c r="I15" s="68">
        <v>42</v>
      </c>
      <c r="J15" s="68">
        <f t="shared" si="1"/>
        <v>92</v>
      </c>
      <c r="K15" s="68">
        <v>15</v>
      </c>
      <c r="L15" s="68">
        <v>36</v>
      </c>
      <c r="M15" s="68">
        <f t="shared" si="2"/>
        <v>51</v>
      </c>
      <c r="N15" s="69">
        <f t="shared" si="4"/>
        <v>65</v>
      </c>
      <c r="O15" s="69">
        <f t="shared" si="5"/>
        <v>78</v>
      </c>
      <c r="P15" s="69">
        <f t="shared" si="6"/>
        <v>143</v>
      </c>
      <c r="Q15" s="350" t="s">
        <v>60</v>
      </c>
    </row>
    <row r="16" spans="1:17" ht="20.100000000000001" customHeight="1">
      <c r="A16" s="76" t="s">
        <v>61</v>
      </c>
      <c r="B16" s="68">
        <v>0</v>
      </c>
      <c r="C16" s="68">
        <v>0</v>
      </c>
      <c r="D16" s="68">
        <f t="shared" si="0"/>
        <v>0</v>
      </c>
      <c r="E16" s="68">
        <v>5</v>
      </c>
      <c r="F16" s="68">
        <v>2</v>
      </c>
      <c r="G16" s="68">
        <f t="shared" si="3"/>
        <v>7</v>
      </c>
      <c r="H16" s="68">
        <v>30</v>
      </c>
      <c r="I16" s="68">
        <v>21</v>
      </c>
      <c r="J16" s="68">
        <f t="shared" si="1"/>
        <v>51</v>
      </c>
      <c r="K16" s="68">
        <v>30</v>
      </c>
      <c r="L16" s="68">
        <v>34</v>
      </c>
      <c r="M16" s="68">
        <f t="shared" si="2"/>
        <v>64</v>
      </c>
      <c r="N16" s="69">
        <f t="shared" si="4"/>
        <v>65</v>
      </c>
      <c r="O16" s="69">
        <f t="shared" si="5"/>
        <v>57</v>
      </c>
      <c r="P16" s="69">
        <f t="shared" si="6"/>
        <v>122</v>
      </c>
      <c r="Q16" s="350" t="s">
        <v>61</v>
      </c>
    </row>
    <row r="17" spans="1:17" ht="20.100000000000001" customHeight="1">
      <c r="A17" s="76" t="s">
        <v>62</v>
      </c>
      <c r="B17" s="68">
        <v>0</v>
      </c>
      <c r="C17" s="68">
        <v>0</v>
      </c>
      <c r="D17" s="68">
        <f t="shared" si="0"/>
        <v>0</v>
      </c>
      <c r="E17" s="68">
        <v>11</v>
      </c>
      <c r="F17" s="68">
        <v>7</v>
      </c>
      <c r="G17" s="68">
        <f t="shared" si="3"/>
        <v>18</v>
      </c>
      <c r="H17" s="68">
        <v>20</v>
      </c>
      <c r="I17" s="68">
        <v>10</v>
      </c>
      <c r="J17" s="68">
        <f t="shared" si="1"/>
        <v>30</v>
      </c>
      <c r="K17" s="68">
        <v>39</v>
      </c>
      <c r="L17" s="68">
        <v>26</v>
      </c>
      <c r="M17" s="68">
        <f t="shared" si="2"/>
        <v>65</v>
      </c>
      <c r="N17" s="69">
        <f t="shared" si="4"/>
        <v>70</v>
      </c>
      <c r="O17" s="69">
        <f t="shared" si="5"/>
        <v>43</v>
      </c>
      <c r="P17" s="69">
        <f t="shared" si="6"/>
        <v>113</v>
      </c>
      <c r="Q17" s="350" t="s">
        <v>62</v>
      </c>
    </row>
    <row r="18" spans="1:17" ht="20.100000000000001" customHeight="1">
      <c r="A18" s="76" t="s">
        <v>63</v>
      </c>
      <c r="B18" s="68">
        <v>0</v>
      </c>
      <c r="C18" s="68">
        <v>0</v>
      </c>
      <c r="D18" s="68">
        <f t="shared" si="0"/>
        <v>0</v>
      </c>
      <c r="E18" s="68">
        <v>41</v>
      </c>
      <c r="F18" s="68">
        <v>33</v>
      </c>
      <c r="G18" s="68">
        <f t="shared" si="3"/>
        <v>74</v>
      </c>
      <c r="H18" s="68">
        <v>8</v>
      </c>
      <c r="I18" s="68">
        <v>3</v>
      </c>
      <c r="J18" s="68">
        <f t="shared" si="1"/>
        <v>11</v>
      </c>
      <c r="K18" s="68">
        <v>8</v>
      </c>
      <c r="L18" s="68">
        <v>4</v>
      </c>
      <c r="M18" s="68">
        <f t="shared" si="2"/>
        <v>12</v>
      </c>
      <c r="N18" s="69">
        <f t="shared" si="4"/>
        <v>57</v>
      </c>
      <c r="O18" s="69">
        <f t="shared" si="5"/>
        <v>40</v>
      </c>
      <c r="P18" s="69">
        <f t="shared" si="6"/>
        <v>97</v>
      </c>
      <c r="Q18" s="350" t="s">
        <v>63</v>
      </c>
    </row>
    <row r="19" spans="1:17" ht="20.100000000000001" customHeight="1">
      <c r="A19" s="76" t="s">
        <v>64</v>
      </c>
      <c r="B19" s="68">
        <v>0</v>
      </c>
      <c r="C19" s="68">
        <v>0</v>
      </c>
      <c r="D19" s="68">
        <f t="shared" si="0"/>
        <v>0</v>
      </c>
      <c r="E19" s="68">
        <v>76</v>
      </c>
      <c r="F19" s="68">
        <v>41</v>
      </c>
      <c r="G19" s="68">
        <f t="shared" si="3"/>
        <v>117</v>
      </c>
      <c r="H19" s="68">
        <v>0</v>
      </c>
      <c r="I19" s="68">
        <v>0</v>
      </c>
      <c r="J19" s="68">
        <f t="shared" si="1"/>
        <v>0</v>
      </c>
      <c r="K19" s="68">
        <v>1</v>
      </c>
      <c r="L19" s="68">
        <v>0</v>
      </c>
      <c r="M19" s="68">
        <f t="shared" si="2"/>
        <v>1</v>
      </c>
      <c r="N19" s="69">
        <f t="shared" si="4"/>
        <v>77</v>
      </c>
      <c r="O19" s="69">
        <f t="shared" si="5"/>
        <v>41</v>
      </c>
      <c r="P19" s="69">
        <f t="shared" si="6"/>
        <v>118</v>
      </c>
      <c r="Q19" s="350" t="s">
        <v>64</v>
      </c>
    </row>
    <row r="20" spans="1:17" ht="20.100000000000001" customHeight="1" thickBot="1">
      <c r="A20" s="78" t="s">
        <v>65</v>
      </c>
      <c r="B20" s="72">
        <v>0</v>
      </c>
      <c r="C20" s="72">
        <v>0</v>
      </c>
      <c r="D20" s="72">
        <f t="shared" si="0"/>
        <v>0</v>
      </c>
      <c r="E20" s="72">
        <v>70</v>
      </c>
      <c r="F20" s="72">
        <v>47</v>
      </c>
      <c r="G20" s="72">
        <f t="shared" si="3"/>
        <v>117</v>
      </c>
      <c r="H20" s="72">
        <v>0</v>
      </c>
      <c r="I20" s="72">
        <v>0</v>
      </c>
      <c r="J20" s="72">
        <f t="shared" si="1"/>
        <v>0</v>
      </c>
      <c r="K20" s="72">
        <v>0</v>
      </c>
      <c r="L20" s="72">
        <v>0</v>
      </c>
      <c r="M20" s="72">
        <f t="shared" si="2"/>
        <v>0</v>
      </c>
      <c r="N20" s="73">
        <f t="shared" si="4"/>
        <v>70</v>
      </c>
      <c r="O20" s="73">
        <f t="shared" si="5"/>
        <v>47</v>
      </c>
      <c r="P20" s="73">
        <f t="shared" si="6"/>
        <v>117</v>
      </c>
      <c r="Q20" s="249" t="s">
        <v>341</v>
      </c>
    </row>
    <row r="21" spans="1:17" ht="20.100000000000001" customHeight="1" thickTop="1" thickBot="1">
      <c r="A21" s="57" t="s">
        <v>8</v>
      </c>
      <c r="B21" s="74">
        <f t="shared" ref="B21:P21" si="7">SUM(B8:B20)</f>
        <v>284</v>
      </c>
      <c r="C21" s="74">
        <f t="shared" si="7"/>
        <v>151</v>
      </c>
      <c r="D21" s="74">
        <f t="shared" si="7"/>
        <v>435</v>
      </c>
      <c r="E21" s="74">
        <f>SUM(E8:E20)</f>
        <v>203</v>
      </c>
      <c r="F21" s="74">
        <f>SUM(F8:F20)</f>
        <v>130</v>
      </c>
      <c r="G21" s="66">
        <f t="shared" si="3"/>
        <v>333</v>
      </c>
      <c r="H21" s="74">
        <f t="shared" si="7"/>
        <v>171</v>
      </c>
      <c r="I21" s="74">
        <f t="shared" si="7"/>
        <v>155</v>
      </c>
      <c r="J21" s="74">
        <f t="shared" si="7"/>
        <v>326</v>
      </c>
      <c r="K21" s="74">
        <f t="shared" si="7"/>
        <v>1998</v>
      </c>
      <c r="L21" s="74">
        <f t="shared" si="7"/>
        <v>1268</v>
      </c>
      <c r="M21" s="74">
        <f t="shared" si="7"/>
        <v>3266</v>
      </c>
      <c r="N21" s="74">
        <f t="shared" si="7"/>
        <v>2656</v>
      </c>
      <c r="O21" s="74">
        <f t="shared" si="7"/>
        <v>1704</v>
      </c>
      <c r="P21" s="74">
        <f t="shared" si="7"/>
        <v>4360</v>
      </c>
      <c r="Q21" s="250" t="s">
        <v>316</v>
      </c>
    </row>
    <row r="22" spans="1:17" ht="20.100000000000001" customHeight="1" thickTop="1">
      <c r="B22" s="8"/>
      <c r="C22" s="8"/>
      <c r="D22" s="8"/>
      <c r="E22" s="8"/>
      <c r="F22" s="8"/>
      <c r="G22" s="8"/>
      <c r="H22" s="8"/>
      <c r="I22" s="8"/>
      <c r="J22" s="8"/>
    </row>
    <row r="23" spans="1:17" ht="20.100000000000001" customHeight="1">
      <c r="B23" s="8"/>
      <c r="C23" s="8"/>
      <c r="D23" s="8"/>
      <c r="E23" s="8"/>
      <c r="F23" s="8"/>
      <c r="G23" s="8"/>
      <c r="H23" s="8"/>
      <c r="I23" s="8"/>
      <c r="J23" s="8"/>
    </row>
    <row r="24" spans="1:17" ht="20.100000000000001" customHeight="1"/>
  </sheetData>
  <mergeCells count="15">
    <mergeCell ref="Q4:Q7"/>
    <mergeCell ref="B5:D5"/>
    <mergeCell ref="A1:Q1"/>
    <mergeCell ref="A2:Q2"/>
    <mergeCell ref="A3:P3"/>
    <mergeCell ref="H4:J4"/>
    <mergeCell ref="N4:P4"/>
    <mergeCell ref="K4:M4"/>
    <mergeCell ref="E4:G4"/>
    <mergeCell ref="A4:A7"/>
    <mergeCell ref="E5:G5"/>
    <mergeCell ref="H5:J5"/>
    <mergeCell ref="K5:M5"/>
    <mergeCell ref="N5:P5"/>
    <mergeCell ref="B4:D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10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26"/>
  <sheetViews>
    <sheetView rightToLeft="1" view="pageBreakPreview" zoomScale="80" zoomScaleNormal="75" zoomScaleSheetLayoutView="80" workbookViewId="0">
      <selection activeCell="C13" sqref="C13:D13"/>
    </sheetView>
  </sheetViews>
  <sheetFormatPr defaultRowHeight="12.75"/>
  <cols>
    <col min="1" max="1" width="20.42578125" customWidth="1"/>
    <col min="2" max="2" width="4.42578125" customWidth="1"/>
    <col min="3" max="3" width="4.85546875" customWidth="1"/>
    <col min="4" max="4" width="5.28515625" customWidth="1"/>
    <col min="5" max="5" width="4.42578125" customWidth="1"/>
    <col min="6" max="6" width="5.140625" customWidth="1"/>
    <col min="7" max="7" width="4.85546875" customWidth="1"/>
    <col min="8" max="9" width="4.7109375" customWidth="1"/>
    <col min="10" max="10" width="4.5703125" customWidth="1"/>
    <col min="11" max="11" width="4.7109375" customWidth="1"/>
    <col min="12" max="12" width="5.42578125" customWidth="1"/>
    <col min="13" max="13" width="5.28515625" customWidth="1"/>
    <col min="14" max="14" width="5.42578125" customWidth="1"/>
    <col min="15" max="15" width="5.7109375" customWidth="1"/>
    <col min="16" max="16" width="5.85546875" customWidth="1"/>
    <col min="17" max="17" width="6" customWidth="1"/>
    <col min="18" max="18" width="6.42578125" customWidth="1"/>
    <col min="19" max="19" width="6.140625" customWidth="1"/>
    <col min="20" max="20" width="5.5703125" customWidth="1"/>
    <col min="21" max="23" width="4.7109375" customWidth="1"/>
    <col min="24" max="24" width="6" customWidth="1"/>
    <col min="25" max="25" width="7" customWidth="1"/>
    <col min="26" max="26" width="6.85546875" customWidth="1"/>
    <col min="27" max="27" width="37.5703125" customWidth="1"/>
  </cols>
  <sheetData>
    <row r="1" spans="1:27" s="1" customFormat="1" ht="21.75" customHeight="1">
      <c r="A1" s="609" t="s">
        <v>758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</row>
    <row r="2" spans="1:27" ht="18" customHeight="1">
      <c r="A2" s="799" t="s">
        <v>759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</row>
    <row r="3" spans="1:27" ht="20.25" customHeight="1" thickBot="1">
      <c r="A3" s="600" t="s">
        <v>280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438" t="s">
        <v>434</v>
      </c>
    </row>
    <row r="4" spans="1:27" ht="20.100000000000001" customHeight="1" thickTop="1">
      <c r="A4" s="638" t="s">
        <v>135</v>
      </c>
      <c r="B4" s="643" t="s">
        <v>53</v>
      </c>
      <c r="C4" s="643"/>
      <c r="D4" s="798" t="s">
        <v>855</v>
      </c>
      <c r="E4" s="798"/>
      <c r="F4" s="782" t="s">
        <v>856</v>
      </c>
      <c r="G4" s="567"/>
      <c r="H4" s="783" t="s">
        <v>861</v>
      </c>
      <c r="I4" s="783"/>
      <c r="J4" s="782" t="s">
        <v>862</v>
      </c>
      <c r="K4" s="567"/>
      <c r="L4" s="643" t="s">
        <v>863</v>
      </c>
      <c r="M4" s="643"/>
      <c r="N4" s="643" t="s">
        <v>859</v>
      </c>
      <c r="O4" s="643"/>
      <c r="P4" s="643" t="s">
        <v>864</v>
      </c>
      <c r="Q4" s="643"/>
      <c r="R4" s="643" t="s">
        <v>865</v>
      </c>
      <c r="S4" s="643"/>
      <c r="T4" s="643" t="s">
        <v>866</v>
      </c>
      <c r="U4" s="643"/>
      <c r="V4" s="643" t="s">
        <v>867</v>
      </c>
      <c r="W4" s="643"/>
      <c r="X4" s="638" t="s">
        <v>0</v>
      </c>
      <c r="Y4" s="638"/>
      <c r="Z4" s="638"/>
      <c r="AA4" s="638"/>
    </row>
    <row r="5" spans="1:27" ht="20.100000000000001" customHeight="1">
      <c r="A5" s="640"/>
      <c r="B5" s="358" t="s">
        <v>9</v>
      </c>
      <c r="C5" s="358" t="s">
        <v>10</v>
      </c>
      <c r="D5" s="358" t="s">
        <v>9</v>
      </c>
      <c r="E5" s="358" t="s">
        <v>10</v>
      </c>
      <c r="F5" s="358" t="s">
        <v>9</v>
      </c>
      <c r="G5" s="358" t="s">
        <v>10</v>
      </c>
      <c r="H5" s="358" t="s">
        <v>9</v>
      </c>
      <c r="I5" s="358" t="s">
        <v>10</v>
      </c>
      <c r="J5" s="358" t="s">
        <v>9</v>
      </c>
      <c r="K5" s="358" t="s">
        <v>10</v>
      </c>
      <c r="L5" s="358" t="s">
        <v>9</v>
      </c>
      <c r="M5" s="358" t="s">
        <v>10</v>
      </c>
      <c r="N5" s="358" t="s">
        <v>9</v>
      </c>
      <c r="O5" s="358" t="s">
        <v>10</v>
      </c>
      <c r="P5" s="358" t="s">
        <v>9</v>
      </c>
      <c r="Q5" s="358" t="s">
        <v>10</v>
      </c>
      <c r="R5" s="358" t="s">
        <v>9</v>
      </c>
      <c r="S5" s="358" t="s">
        <v>10</v>
      </c>
      <c r="T5" s="358" t="s">
        <v>9</v>
      </c>
      <c r="U5" s="358" t="s">
        <v>10</v>
      </c>
      <c r="V5" s="358" t="s">
        <v>9</v>
      </c>
      <c r="W5" s="358" t="s">
        <v>10</v>
      </c>
      <c r="X5" s="358" t="s">
        <v>9</v>
      </c>
      <c r="Y5" s="358" t="s">
        <v>10</v>
      </c>
      <c r="Z5" s="359" t="s">
        <v>11</v>
      </c>
      <c r="AA5" s="640"/>
    </row>
    <row r="6" spans="1:27" ht="20.100000000000001" customHeight="1" thickBot="1">
      <c r="A6" s="800"/>
      <c r="B6" s="154" t="s">
        <v>333</v>
      </c>
      <c r="C6" s="154" t="s">
        <v>334</v>
      </c>
      <c r="D6" s="346" t="s">
        <v>333</v>
      </c>
      <c r="E6" s="346" t="s">
        <v>334</v>
      </c>
      <c r="F6" s="346" t="s">
        <v>333</v>
      </c>
      <c r="G6" s="346" t="s">
        <v>334</v>
      </c>
      <c r="H6" s="346" t="s">
        <v>333</v>
      </c>
      <c r="I6" s="346" t="s">
        <v>334</v>
      </c>
      <c r="J6" s="346" t="s">
        <v>333</v>
      </c>
      <c r="K6" s="346" t="s">
        <v>334</v>
      </c>
      <c r="L6" s="346" t="s">
        <v>333</v>
      </c>
      <c r="M6" s="346" t="s">
        <v>334</v>
      </c>
      <c r="N6" s="346" t="s">
        <v>333</v>
      </c>
      <c r="O6" s="346" t="s">
        <v>334</v>
      </c>
      <c r="P6" s="346" t="s">
        <v>333</v>
      </c>
      <c r="Q6" s="346" t="s">
        <v>334</v>
      </c>
      <c r="R6" s="346" t="s">
        <v>333</v>
      </c>
      <c r="S6" s="346" t="s">
        <v>334</v>
      </c>
      <c r="T6" s="346" t="s">
        <v>333</v>
      </c>
      <c r="U6" s="346" t="s">
        <v>334</v>
      </c>
      <c r="V6" s="346" t="s">
        <v>333</v>
      </c>
      <c r="W6" s="346" t="s">
        <v>334</v>
      </c>
      <c r="X6" s="346" t="s">
        <v>333</v>
      </c>
      <c r="Y6" s="346" t="s">
        <v>334</v>
      </c>
      <c r="Z6" s="110" t="s">
        <v>335</v>
      </c>
      <c r="AA6" s="800"/>
    </row>
    <row r="7" spans="1:27" ht="24.75" customHeight="1" thickTop="1">
      <c r="A7" s="60" t="s">
        <v>233</v>
      </c>
      <c r="B7" s="471">
        <v>0</v>
      </c>
      <c r="C7" s="471">
        <v>0</v>
      </c>
      <c r="D7" s="471">
        <v>0</v>
      </c>
      <c r="E7" s="471">
        <v>0</v>
      </c>
      <c r="F7" s="471">
        <v>0</v>
      </c>
      <c r="G7" s="471">
        <v>0</v>
      </c>
      <c r="H7" s="471">
        <v>0</v>
      </c>
      <c r="I7" s="471">
        <v>0</v>
      </c>
      <c r="J7" s="471">
        <v>0</v>
      </c>
      <c r="K7" s="471">
        <v>0</v>
      </c>
      <c r="L7" s="471">
        <v>0</v>
      </c>
      <c r="M7" s="471">
        <v>0</v>
      </c>
      <c r="N7" s="471">
        <v>0</v>
      </c>
      <c r="O7" s="471"/>
      <c r="P7" s="471">
        <v>0</v>
      </c>
      <c r="Q7" s="471">
        <v>0</v>
      </c>
      <c r="R7" s="471">
        <v>0</v>
      </c>
      <c r="S7" s="471">
        <v>0</v>
      </c>
      <c r="T7" s="471">
        <v>0</v>
      </c>
      <c r="U7" s="471">
        <v>0</v>
      </c>
      <c r="V7" s="471">
        <v>0</v>
      </c>
      <c r="W7" s="471">
        <v>0</v>
      </c>
      <c r="X7" s="476">
        <f>SUM(V7,T7,R7,P7,N7,L7,J7,H7,F7,D7,B7)</f>
        <v>0</v>
      </c>
      <c r="Y7" s="476">
        <f>SUM(W7,U7,S7,Q7,O7,M7,K7,I7,G7,E7,C7)</f>
        <v>0</v>
      </c>
      <c r="Z7" s="476">
        <f>SUM(X7:Y7)</f>
        <v>0</v>
      </c>
      <c r="AA7" s="366" t="s">
        <v>512</v>
      </c>
    </row>
    <row r="8" spans="1:27" ht="21" customHeight="1">
      <c r="A8" s="61" t="s">
        <v>136</v>
      </c>
      <c r="B8" s="470">
        <v>0</v>
      </c>
      <c r="C8" s="470">
        <v>0</v>
      </c>
      <c r="D8" s="470">
        <v>0</v>
      </c>
      <c r="E8" s="470">
        <v>0</v>
      </c>
      <c r="F8" s="470">
        <v>0</v>
      </c>
      <c r="G8" s="470">
        <v>0</v>
      </c>
      <c r="H8" s="470">
        <v>0</v>
      </c>
      <c r="I8" s="470">
        <v>0</v>
      </c>
      <c r="J8" s="470">
        <v>0</v>
      </c>
      <c r="K8" s="470">
        <v>0</v>
      </c>
      <c r="L8" s="470">
        <v>0</v>
      </c>
      <c r="M8" s="470">
        <v>0</v>
      </c>
      <c r="N8" s="470">
        <v>0</v>
      </c>
      <c r="O8" s="470">
        <v>0</v>
      </c>
      <c r="P8" s="470">
        <v>0</v>
      </c>
      <c r="Q8" s="470">
        <v>0</v>
      </c>
      <c r="R8" s="470">
        <v>0</v>
      </c>
      <c r="S8" s="470">
        <v>0</v>
      </c>
      <c r="T8" s="470">
        <v>0</v>
      </c>
      <c r="U8" s="470">
        <v>0</v>
      </c>
      <c r="V8" s="470">
        <v>0</v>
      </c>
      <c r="W8" s="470">
        <v>0</v>
      </c>
      <c r="X8" s="477">
        <f>SUM(V8,T8,R8,P8,N8,L8,J8,H8,F8,D8,B8)</f>
        <v>0</v>
      </c>
      <c r="Y8" s="477">
        <f>SUM(W8,U8,S8,Q8,O8,M8,K8,I8,G8,E8,C8)</f>
        <v>0</v>
      </c>
      <c r="Z8" s="477">
        <f>SUM(X8:Y8)</f>
        <v>0</v>
      </c>
      <c r="AA8" s="362" t="s">
        <v>513</v>
      </c>
    </row>
    <row r="9" spans="1:27" ht="21" customHeight="1">
      <c r="A9" s="61" t="s">
        <v>137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7">
        <v>0</v>
      </c>
      <c r="I9" s="477">
        <v>0</v>
      </c>
      <c r="J9" s="477">
        <v>0</v>
      </c>
      <c r="K9" s="477">
        <v>0</v>
      </c>
      <c r="L9" s="477">
        <v>3</v>
      </c>
      <c r="M9" s="477">
        <v>0</v>
      </c>
      <c r="N9" s="477">
        <v>1</v>
      </c>
      <c r="O9" s="477">
        <v>1</v>
      </c>
      <c r="P9" s="477">
        <v>7</v>
      </c>
      <c r="Q9" s="477">
        <v>4</v>
      </c>
      <c r="R9" s="477">
        <v>2</v>
      </c>
      <c r="S9" s="477">
        <v>0</v>
      </c>
      <c r="T9" s="477">
        <v>3</v>
      </c>
      <c r="U9" s="477">
        <v>0</v>
      </c>
      <c r="V9" s="477">
        <v>0</v>
      </c>
      <c r="W9" s="477">
        <v>0</v>
      </c>
      <c r="X9" s="477">
        <f t="shared" ref="X9:X12" si="0">SUM(V9,T9,R9,P9,N9,L9,J9,H9,F9,D9,B9)</f>
        <v>16</v>
      </c>
      <c r="Y9" s="477">
        <f t="shared" ref="Y9:Y12" si="1">SUM(W9,U9,S9,Q9,O9,M9,K9,I9,G9,E9,C9)</f>
        <v>5</v>
      </c>
      <c r="Z9" s="477">
        <f t="shared" ref="Z9:Z12" si="2">SUM(X9:Y9)</f>
        <v>21</v>
      </c>
      <c r="AA9" s="362" t="s">
        <v>514</v>
      </c>
    </row>
    <row r="10" spans="1:27" ht="21" customHeight="1">
      <c r="A10" s="61" t="s">
        <v>138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7">
        <v>0</v>
      </c>
      <c r="I10" s="477">
        <v>0</v>
      </c>
      <c r="J10" s="477">
        <v>0</v>
      </c>
      <c r="K10" s="477">
        <v>0</v>
      </c>
      <c r="L10" s="477">
        <v>0</v>
      </c>
      <c r="M10" s="477">
        <v>0</v>
      </c>
      <c r="N10" s="477">
        <v>0</v>
      </c>
      <c r="O10" s="477">
        <v>0</v>
      </c>
      <c r="P10" s="477">
        <v>0</v>
      </c>
      <c r="Q10" s="477">
        <v>0</v>
      </c>
      <c r="R10" s="477">
        <v>0</v>
      </c>
      <c r="S10" s="477">
        <v>0</v>
      </c>
      <c r="T10" s="477">
        <v>0</v>
      </c>
      <c r="U10" s="477">
        <v>0</v>
      </c>
      <c r="V10" s="477">
        <v>0</v>
      </c>
      <c r="W10" s="477">
        <v>0</v>
      </c>
      <c r="X10" s="477">
        <f t="shared" si="0"/>
        <v>0</v>
      </c>
      <c r="Y10" s="477">
        <f t="shared" si="1"/>
        <v>0</v>
      </c>
      <c r="Z10" s="477">
        <f t="shared" si="2"/>
        <v>0</v>
      </c>
      <c r="AA10" s="362" t="s">
        <v>515</v>
      </c>
    </row>
    <row r="11" spans="1:27" ht="31.5" customHeight="1">
      <c r="A11" s="61" t="s">
        <v>139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7">
        <v>0</v>
      </c>
      <c r="J11" s="477">
        <v>0</v>
      </c>
      <c r="K11" s="477">
        <v>0</v>
      </c>
      <c r="L11" s="477">
        <v>1</v>
      </c>
      <c r="M11" s="477">
        <v>0</v>
      </c>
      <c r="N11" s="477">
        <v>0</v>
      </c>
      <c r="O11" s="477">
        <v>0</v>
      </c>
      <c r="P11" s="477">
        <v>1</v>
      </c>
      <c r="Q11" s="477">
        <v>2</v>
      </c>
      <c r="R11" s="477">
        <v>2</v>
      </c>
      <c r="S11" s="477">
        <v>0</v>
      </c>
      <c r="T11" s="477">
        <v>0</v>
      </c>
      <c r="U11" s="477">
        <v>0</v>
      </c>
      <c r="V11" s="477">
        <v>0</v>
      </c>
      <c r="W11" s="477">
        <v>0</v>
      </c>
      <c r="X11" s="477">
        <f t="shared" si="0"/>
        <v>4</v>
      </c>
      <c r="Y11" s="477">
        <f t="shared" si="1"/>
        <v>2</v>
      </c>
      <c r="Z11" s="477">
        <f t="shared" si="2"/>
        <v>6</v>
      </c>
      <c r="AA11" s="362" t="s">
        <v>516</v>
      </c>
    </row>
    <row r="12" spans="1:27" ht="31.5" customHeight="1">
      <c r="A12" s="361" t="s">
        <v>140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7">
        <v>0</v>
      </c>
      <c r="I12" s="477">
        <v>0</v>
      </c>
      <c r="J12" s="477">
        <v>0</v>
      </c>
      <c r="K12" s="477">
        <v>1</v>
      </c>
      <c r="L12" s="477">
        <v>0</v>
      </c>
      <c r="M12" s="477">
        <v>0</v>
      </c>
      <c r="N12" s="477">
        <v>0</v>
      </c>
      <c r="O12" s="477">
        <v>0</v>
      </c>
      <c r="P12" s="477">
        <v>0</v>
      </c>
      <c r="Q12" s="477">
        <v>0</v>
      </c>
      <c r="R12" s="477">
        <v>0</v>
      </c>
      <c r="S12" s="477">
        <v>0</v>
      </c>
      <c r="T12" s="477">
        <v>0</v>
      </c>
      <c r="U12" s="477">
        <v>0</v>
      </c>
      <c r="V12" s="477">
        <v>0</v>
      </c>
      <c r="W12" s="477">
        <v>0</v>
      </c>
      <c r="X12" s="477">
        <f t="shared" si="0"/>
        <v>0</v>
      </c>
      <c r="Y12" s="477">
        <f t="shared" si="1"/>
        <v>1</v>
      </c>
      <c r="Z12" s="477">
        <f t="shared" si="2"/>
        <v>1</v>
      </c>
      <c r="AA12" s="362" t="s">
        <v>517</v>
      </c>
    </row>
    <row r="13" spans="1:27" ht="24" customHeight="1">
      <c r="A13" s="61" t="s">
        <v>141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7">
        <v>0</v>
      </c>
      <c r="I13" s="477">
        <v>0</v>
      </c>
      <c r="J13" s="477">
        <v>0</v>
      </c>
      <c r="K13" s="477">
        <v>2</v>
      </c>
      <c r="L13" s="477">
        <v>1</v>
      </c>
      <c r="M13" s="477">
        <v>0</v>
      </c>
      <c r="N13" s="477">
        <v>2</v>
      </c>
      <c r="O13" s="477">
        <v>0</v>
      </c>
      <c r="P13" s="477">
        <v>4</v>
      </c>
      <c r="Q13" s="477">
        <v>0</v>
      </c>
      <c r="R13" s="477">
        <v>4</v>
      </c>
      <c r="S13" s="477">
        <v>0</v>
      </c>
      <c r="T13" s="477">
        <v>5</v>
      </c>
      <c r="U13" s="477">
        <v>0</v>
      </c>
      <c r="V13" s="477">
        <v>1</v>
      </c>
      <c r="W13" s="477">
        <v>0</v>
      </c>
      <c r="X13" s="477">
        <f t="shared" ref="X13:X23" si="3">SUM(V13,T13,R13,P13,N13,L13,J13,H13,F13,D13,B13)</f>
        <v>17</v>
      </c>
      <c r="Y13" s="477">
        <f t="shared" ref="Y13:Y23" si="4">SUM(W13,U13,S13,Q13,O13,M13,K13,I13,G13,E13,C13)</f>
        <v>2</v>
      </c>
      <c r="Z13" s="477">
        <f t="shared" ref="Z13:Z23" si="5">SUM(X13:Y13)</f>
        <v>19</v>
      </c>
      <c r="AA13" s="362" t="s">
        <v>518</v>
      </c>
    </row>
    <row r="14" spans="1:27" ht="23.25" customHeight="1">
      <c r="A14" s="61" t="s">
        <v>142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5</v>
      </c>
      <c r="M14" s="477">
        <v>0</v>
      </c>
      <c r="N14" s="477">
        <v>3</v>
      </c>
      <c r="O14" s="477">
        <v>0</v>
      </c>
      <c r="P14" s="477">
        <v>10</v>
      </c>
      <c r="Q14" s="477">
        <v>0</v>
      </c>
      <c r="R14" s="477">
        <v>3</v>
      </c>
      <c r="S14" s="477">
        <v>0</v>
      </c>
      <c r="T14" s="477">
        <v>0</v>
      </c>
      <c r="U14" s="477">
        <v>0</v>
      </c>
      <c r="V14" s="477">
        <v>7</v>
      </c>
      <c r="W14" s="477">
        <v>0</v>
      </c>
      <c r="X14" s="477">
        <f t="shared" si="3"/>
        <v>28</v>
      </c>
      <c r="Y14" s="477">
        <f t="shared" si="4"/>
        <v>0</v>
      </c>
      <c r="Z14" s="477">
        <f t="shared" si="5"/>
        <v>28</v>
      </c>
      <c r="AA14" s="362" t="s">
        <v>519</v>
      </c>
    </row>
    <row r="15" spans="1:27" ht="21.75" customHeight="1">
      <c r="A15" s="61" t="s">
        <v>143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0</v>
      </c>
      <c r="J15" s="477">
        <v>0</v>
      </c>
      <c r="K15" s="477">
        <v>0</v>
      </c>
      <c r="L15" s="477">
        <v>4</v>
      </c>
      <c r="M15" s="477">
        <v>0</v>
      </c>
      <c r="N15" s="477">
        <v>7</v>
      </c>
      <c r="O15" s="477">
        <v>0</v>
      </c>
      <c r="P15" s="477">
        <v>25</v>
      </c>
      <c r="Q15" s="477">
        <v>0</v>
      </c>
      <c r="R15" s="477">
        <v>19</v>
      </c>
      <c r="S15" s="477">
        <v>0</v>
      </c>
      <c r="T15" s="477">
        <v>10</v>
      </c>
      <c r="U15" s="477">
        <v>0</v>
      </c>
      <c r="V15" s="477">
        <v>0</v>
      </c>
      <c r="W15" s="477">
        <v>0</v>
      </c>
      <c r="X15" s="477">
        <f t="shared" si="3"/>
        <v>65</v>
      </c>
      <c r="Y15" s="477">
        <f t="shared" si="4"/>
        <v>0</v>
      </c>
      <c r="Z15" s="477">
        <f t="shared" si="5"/>
        <v>65</v>
      </c>
      <c r="AA15" s="363" t="s">
        <v>520</v>
      </c>
    </row>
    <row r="16" spans="1:27" ht="24" customHeight="1">
      <c r="A16" s="61" t="s">
        <v>144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7">
        <v>0</v>
      </c>
      <c r="M16" s="477">
        <v>0</v>
      </c>
      <c r="N16" s="477">
        <v>1</v>
      </c>
      <c r="O16" s="477">
        <v>0</v>
      </c>
      <c r="P16" s="477">
        <v>3</v>
      </c>
      <c r="Q16" s="477">
        <v>0</v>
      </c>
      <c r="R16" s="477">
        <v>0</v>
      </c>
      <c r="S16" s="477">
        <v>0</v>
      </c>
      <c r="T16" s="477">
        <v>0</v>
      </c>
      <c r="U16" s="477">
        <v>0</v>
      </c>
      <c r="V16" s="477">
        <v>0</v>
      </c>
      <c r="W16" s="477">
        <v>0</v>
      </c>
      <c r="X16" s="477">
        <f t="shared" si="3"/>
        <v>4</v>
      </c>
      <c r="Y16" s="477">
        <f t="shared" si="4"/>
        <v>0</v>
      </c>
      <c r="Z16" s="477">
        <f t="shared" si="5"/>
        <v>4</v>
      </c>
      <c r="AA16" s="363" t="s">
        <v>521</v>
      </c>
    </row>
    <row r="17" spans="1:27" ht="20.25" customHeight="1">
      <c r="A17" s="61" t="s">
        <v>145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7">
        <v>0</v>
      </c>
      <c r="I17" s="477">
        <v>0</v>
      </c>
      <c r="J17" s="477">
        <v>0</v>
      </c>
      <c r="K17" s="477">
        <v>0</v>
      </c>
      <c r="L17" s="477">
        <v>0</v>
      </c>
      <c r="M17" s="477">
        <v>0</v>
      </c>
      <c r="N17" s="477">
        <v>0</v>
      </c>
      <c r="O17" s="477">
        <v>0</v>
      </c>
      <c r="P17" s="477">
        <v>0</v>
      </c>
      <c r="Q17" s="477">
        <v>0</v>
      </c>
      <c r="R17" s="477">
        <v>0</v>
      </c>
      <c r="S17" s="477">
        <v>0</v>
      </c>
      <c r="T17" s="477">
        <v>0</v>
      </c>
      <c r="U17" s="477">
        <v>0</v>
      </c>
      <c r="V17" s="477">
        <v>0</v>
      </c>
      <c r="W17" s="477">
        <v>0</v>
      </c>
      <c r="X17" s="477">
        <f t="shared" si="3"/>
        <v>0</v>
      </c>
      <c r="Y17" s="477">
        <f t="shared" si="4"/>
        <v>0</v>
      </c>
      <c r="Z17" s="477">
        <f t="shared" si="5"/>
        <v>0</v>
      </c>
      <c r="AA17" s="364" t="s">
        <v>522</v>
      </c>
    </row>
    <row r="18" spans="1:27" ht="23.25" customHeight="1">
      <c r="A18" s="61" t="s">
        <v>221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7">
        <v>0</v>
      </c>
      <c r="I18" s="477">
        <v>0</v>
      </c>
      <c r="J18" s="477">
        <v>0</v>
      </c>
      <c r="K18" s="477">
        <v>0</v>
      </c>
      <c r="L18" s="477">
        <v>0</v>
      </c>
      <c r="M18" s="477">
        <v>0</v>
      </c>
      <c r="N18" s="477">
        <v>0</v>
      </c>
      <c r="O18" s="477">
        <v>0</v>
      </c>
      <c r="P18" s="477">
        <v>0</v>
      </c>
      <c r="Q18" s="477">
        <v>0</v>
      </c>
      <c r="R18" s="477">
        <v>0</v>
      </c>
      <c r="S18" s="477">
        <v>0</v>
      </c>
      <c r="T18" s="477">
        <v>2</v>
      </c>
      <c r="U18" s="477">
        <v>0</v>
      </c>
      <c r="V18" s="477">
        <v>0</v>
      </c>
      <c r="W18" s="477">
        <v>0</v>
      </c>
      <c r="X18" s="477">
        <f t="shared" si="3"/>
        <v>2</v>
      </c>
      <c r="Y18" s="477">
        <f t="shared" si="4"/>
        <v>0</v>
      </c>
      <c r="Z18" s="477">
        <f t="shared" si="5"/>
        <v>2</v>
      </c>
      <c r="AA18" s="365" t="s">
        <v>527</v>
      </c>
    </row>
    <row r="19" spans="1:27" ht="25.5" customHeight="1">
      <c r="A19" s="61" t="s">
        <v>222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7">
        <v>0</v>
      </c>
      <c r="I19" s="477">
        <v>0</v>
      </c>
      <c r="J19" s="477">
        <v>0</v>
      </c>
      <c r="K19" s="477">
        <v>0</v>
      </c>
      <c r="L19" s="477">
        <v>0</v>
      </c>
      <c r="M19" s="477">
        <v>0</v>
      </c>
      <c r="N19" s="477">
        <v>0</v>
      </c>
      <c r="O19" s="477">
        <v>0</v>
      </c>
      <c r="P19" s="477">
        <v>0</v>
      </c>
      <c r="Q19" s="477">
        <v>0</v>
      </c>
      <c r="R19" s="477">
        <v>0</v>
      </c>
      <c r="S19" s="477">
        <v>0</v>
      </c>
      <c r="T19" s="477">
        <v>0</v>
      </c>
      <c r="U19" s="477">
        <v>0</v>
      </c>
      <c r="V19" s="477">
        <v>0</v>
      </c>
      <c r="W19" s="477">
        <v>0</v>
      </c>
      <c r="X19" s="477">
        <f t="shared" si="3"/>
        <v>0</v>
      </c>
      <c r="Y19" s="477">
        <f t="shared" si="4"/>
        <v>0</v>
      </c>
      <c r="Z19" s="477">
        <f t="shared" si="5"/>
        <v>0</v>
      </c>
      <c r="AA19" s="363" t="s">
        <v>523</v>
      </c>
    </row>
    <row r="20" spans="1:27" ht="23.25" customHeight="1">
      <c r="A20" s="61" t="s">
        <v>146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7">
        <v>0</v>
      </c>
      <c r="I20" s="477">
        <v>0</v>
      </c>
      <c r="J20" s="477">
        <v>0</v>
      </c>
      <c r="K20" s="477">
        <v>0</v>
      </c>
      <c r="L20" s="477">
        <v>0</v>
      </c>
      <c r="M20" s="477">
        <v>0</v>
      </c>
      <c r="N20" s="477">
        <v>0</v>
      </c>
      <c r="O20" s="477">
        <v>0</v>
      </c>
      <c r="P20" s="477">
        <v>0</v>
      </c>
      <c r="Q20" s="477">
        <v>0</v>
      </c>
      <c r="R20" s="477">
        <v>0</v>
      </c>
      <c r="S20" s="477">
        <v>0</v>
      </c>
      <c r="T20" s="477">
        <v>0</v>
      </c>
      <c r="U20" s="477">
        <v>0</v>
      </c>
      <c r="V20" s="477">
        <v>0</v>
      </c>
      <c r="W20" s="477">
        <v>0</v>
      </c>
      <c r="X20" s="477">
        <f t="shared" si="3"/>
        <v>0</v>
      </c>
      <c r="Y20" s="477">
        <f t="shared" si="4"/>
        <v>0</v>
      </c>
      <c r="Z20" s="477">
        <f t="shared" si="5"/>
        <v>0</v>
      </c>
      <c r="AA20" s="363" t="s">
        <v>524</v>
      </c>
    </row>
    <row r="21" spans="1:27" ht="25.5" customHeight="1">
      <c r="A21" s="61" t="s">
        <v>147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  <c r="J21" s="477">
        <v>0</v>
      </c>
      <c r="K21" s="477">
        <v>0</v>
      </c>
      <c r="L21" s="477">
        <v>0</v>
      </c>
      <c r="M21" s="477">
        <v>0</v>
      </c>
      <c r="N21" s="477">
        <v>0</v>
      </c>
      <c r="O21" s="477">
        <v>0</v>
      </c>
      <c r="P21" s="477">
        <v>0</v>
      </c>
      <c r="Q21" s="477">
        <v>0</v>
      </c>
      <c r="R21" s="477">
        <v>0</v>
      </c>
      <c r="S21" s="477">
        <v>0</v>
      </c>
      <c r="T21" s="477">
        <v>0</v>
      </c>
      <c r="U21" s="477">
        <v>0</v>
      </c>
      <c r="V21" s="477">
        <v>0</v>
      </c>
      <c r="W21" s="477">
        <v>0</v>
      </c>
      <c r="X21" s="477">
        <f t="shared" si="3"/>
        <v>0</v>
      </c>
      <c r="Y21" s="477">
        <f t="shared" si="4"/>
        <v>0</v>
      </c>
      <c r="Z21" s="477">
        <f t="shared" si="5"/>
        <v>0</v>
      </c>
      <c r="AA21" s="363" t="s">
        <v>525</v>
      </c>
    </row>
    <row r="22" spans="1:27" ht="24.75" customHeight="1">
      <c r="A22" s="61" t="s">
        <v>148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7">
        <v>0</v>
      </c>
      <c r="I22" s="477">
        <v>0</v>
      </c>
      <c r="J22" s="477">
        <v>0</v>
      </c>
      <c r="K22" s="477">
        <v>0</v>
      </c>
      <c r="L22" s="477">
        <v>0</v>
      </c>
      <c r="M22" s="477">
        <v>0</v>
      </c>
      <c r="N22" s="477">
        <v>0</v>
      </c>
      <c r="O22" s="477">
        <v>0</v>
      </c>
      <c r="P22" s="477">
        <v>0</v>
      </c>
      <c r="Q22" s="477">
        <v>0</v>
      </c>
      <c r="R22" s="477">
        <v>0</v>
      </c>
      <c r="S22" s="477">
        <v>0</v>
      </c>
      <c r="T22" s="477">
        <v>0</v>
      </c>
      <c r="U22" s="477">
        <v>0</v>
      </c>
      <c r="V22" s="477">
        <v>0</v>
      </c>
      <c r="W22" s="477">
        <v>0</v>
      </c>
      <c r="X22" s="477">
        <f t="shared" si="3"/>
        <v>0</v>
      </c>
      <c r="Y22" s="477">
        <f t="shared" si="4"/>
        <v>0</v>
      </c>
      <c r="Z22" s="477">
        <f t="shared" si="5"/>
        <v>0</v>
      </c>
      <c r="AA22" s="363" t="s">
        <v>526</v>
      </c>
    </row>
    <row r="23" spans="1:27" ht="21.75" customHeight="1" thickBot="1">
      <c r="A23" s="62" t="s">
        <v>38</v>
      </c>
      <c r="B23" s="478">
        <v>0</v>
      </c>
      <c r="C23" s="478">
        <v>0</v>
      </c>
      <c r="D23" s="478">
        <v>2</v>
      </c>
      <c r="E23" s="478">
        <v>2</v>
      </c>
      <c r="F23" s="478">
        <v>5</v>
      </c>
      <c r="G23" s="478">
        <v>5</v>
      </c>
      <c r="H23" s="478">
        <v>14</v>
      </c>
      <c r="I23" s="478">
        <v>10</v>
      </c>
      <c r="J23" s="478">
        <v>9</v>
      </c>
      <c r="K23" s="478">
        <v>16</v>
      </c>
      <c r="L23" s="478">
        <v>5</v>
      </c>
      <c r="M23" s="478">
        <v>24</v>
      </c>
      <c r="N23" s="478">
        <v>0</v>
      </c>
      <c r="O23" s="478">
        <v>18</v>
      </c>
      <c r="P23" s="478">
        <v>0</v>
      </c>
      <c r="Q23" s="478">
        <v>36</v>
      </c>
      <c r="R23" s="478">
        <v>0</v>
      </c>
      <c r="S23" s="478">
        <v>21</v>
      </c>
      <c r="T23" s="478">
        <v>0</v>
      </c>
      <c r="U23" s="478">
        <v>10</v>
      </c>
      <c r="V23" s="478">
        <v>0</v>
      </c>
      <c r="W23" s="478">
        <v>3</v>
      </c>
      <c r="X23" s="477">
        <f t="shared" si="3"/>
        <v>35</v>
      </c>
      <c r="Y23" s="477">
        <f t="shared" si="4"/>
        <v>145</v>
      </c>
      <c r="Z23" s="477">
        <f t="shared" si="5"/>
        <v>180</v>
      </c>
      <c r="AA23" s="367" t="s">
        <v>348</v>
      </c>
    </row>
    <row r="24" spans="1:27" ht="23.25" customHeight="1" thickTop="1" thickBot="1">
      <c r="A24" s="94" t="s">
        <v>0</v>
      </c>
      <c r="B24" s="479">
        <f>SUM(B7:B23)</f>
        <v>0</v>
      </c>
      <c r="C24" s="479">
        <f t="shared" ref="C24:Z24" si="6">SUM(C7:C23)</f>
        <v>0</v>
      </c>
      <c r="D24" s="479">
        <f t="shared" si="6"/>
        <v>2</v>
      </c>
      <c r="E24" s="479">
        <f t="shared" si="6"/>
        <v>2</v>
      </c>
      <c r="F24" s="479">
        <f t="shared" si="6"/>
        <v>5</v>
      </c>
      <c r="G24" s="479">
        <f t="shared" si="6"/>
        <v>5</v>
      </c>
      <c r="H24" s="479">
        <f t="shared" si="6"/>
        <v>14</v>
      </c>
      <c r="I24" s="479">
        <f t="shared" si="6"/>
        <v>10</v>
      </c>
      <c r="J24" s="479">
        <f t="shared" si="6"/>
        <v>9</v>
      </c>
      <c r="K24" s="479">
        <f t="shared" si="6"/>
        <v>19</v>
      </c>
      <c r="L24" s="479">
        <f t="shared" si="6"/>
        <v>19</v>
      </c>
      <c r="M24" s="479">
        <f t="shared" si="6"/>
        <v>24</v>
      </c>
      <c r="N24" s="479">
        <f t="shared" si="6"/>
        <v>14</v>
      </c>
      <c r="O24" s="479">
        <f t="shared" si="6"/>
        <v>19</v>
      </c>
      <c r="P24" s="479">
        <f t="shared" si="6"/>
        <v>50</v>
      </c>
      <c r="Q24" s="479">
        <f t="shared" si="6"/>
        <v>42</v>
      </c>
      <c r="R24" s="479">
        <f t="shared" si="6"/>
        <v>30</v>
      </c>
      <c r="S24" s="479">
        <f t="shared" si="6"/>
        <v>21</v>
      </c>
      <c r="T24" s="479">
        <f t="shared" si="6"/>
        <v>20</v>
      </c>
      <c r="U24" s="479">
        <f t="shared" si="6"/>
        <v>10</v>
      </c>
      <c r="V24" s="479">
        <f t="shared" si="6"/>
        <v>8</v>
      </c>
      <c r="W24" s="479">
        <f t="shared" si="6"/>
        <v>3</v>
      </c>
      <c r="X24" s="480">
        <f t="shared" si="6"/>
        <v>171</v>
      </c>
      <c r="Y24" s="480">
        <f t="shared" si="6"/>
        <v>155</v>
      </c>
      <c r="Z24" s="480">
        <f t="shared" si="6"/>
        <v>326</v>
      </c>
      <c r="AA24" s="368" t="s">
        <v>316</v>
      </c>
    </row>
    <row r="25" spans="1:27" ht="20.100000000000001" customHeight="1" thickTop="1"/>
    <row r="26" spans="1:27" ht="20.100000000000001" customHeight="1"/>
  </sheetData>
  <mergeCells count="17">
    <mergeCell ref="A4:A6"/>
    <mergeCell ref="N4:O4"/>
    <mergeCell ref="D4:E4"/>
    <mergeCell ref="A1:AA1"/>
    <mergeCell ref="F4:G4"/>
    <mergeCell ref="J4:K4"/>
    <mergeCell ref="L4:M4"/>
    <mergeCell ref="X4:Z4"/>
    <mergeCell ref="A2:AA2"/>
    <mergeCell ref="B4:C4"/>
    <mergeCell ref="AA4:AA6"/>
    <mergeCell ref="T4:U4"/>
    <mergeCell ref="V4:W4"/>
    <mergeCell ref="H4:I4"/>
    <mergeCell ref="R4:S4"/>
    <mergeCell ref="P4:Q4"/>
    <mergeCell ref="A3:Z3"/>
  </mergeCells>
  <phoneticPr fontId="2" type="noConversion"/>
  <printOptions horizontalCentered="1"/>
  <pageMargins left="1" right="1" top="1.5" bottom="1" header="1.5" footer="1"/>
  <pageSetup paperSize="9" scale="65" orientation="landscape" r:id="rId1"/>
  <headerFooter alignWithMargins="0">
    <oddFooter>&amp;C&amp;12 40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2"/>
  <sheetViews>
    <sheetView rightToLeft="1" view="pageBreakPreview" zoomScale="75" zoomScaleNormal="100" zoomScaleSheetLayoutView="75" workbookViewId="0">
      <selection activeCell="C13" sqref="C13:D13"/>
    </sheetView>
  </sheetViews>
  <sheetFormatPr defaultRowHeight="12.75"/>
  <cols>
    <col min="1" max="1" width="8.42578125" customWidth="1"/>
    <col min="2" max="2" width="4.7109375" customWidth="1"/>
    <col min="3" max="3" width="6.28515625" customWidth="1"/>
    <col min="4" max="4" width="4" customWidth="1"/>
    <col min="5" max="5" width="4.85546875" customWidth="1"/>
    <col min="6" max="6" width="4" customWidth="1"/>
    <col min="7" max="7" width="4.28515625" customWidth="1"/>
    <col min="8" max="8" width="4.7109375" customWidth="1"/>
    <col min="9" max="9" width="4.140625" customWidth="1"/>
    <col min="10" max="11" width="5.28515625" customWidth="1"/>
    <col min="12" max="12" width="4.28515625" customWidth="1"/>
    <col min="13" max="13" width="5.28515625" customWidth="1"/>
    <col min="14" max="15" width="4.7109375" customWidth="1"/>
    <col min="16" max="16" width="5" customWidth="1"/>
    <col min="17" max="17" width="4" customWidth="1"/>
    <col min="18" max="18" width="4.140625" customWidth="1"/>
    <col min="19" max="19" width="3.5703125" customWidth="1"/>
    <col min="20" max="20" width="4.5703125" customWidth="1"/>
    <col min="21" max="21" width="4.28515625" customWidth="1"/>
    <col min="22" max="23" width="5.28515625" customWidth="1"/>
    <col min="24" max="24" width="5" customWidth="1"/>
    <col min="25" max="25" width="15" customWidth="1"/>
  </cols>
  <sheetData>
    <row r="1" spans="1:25" s="7" customFormat="1" ht="24.75" customHeight="1"/>
    <row r="2" spans="1:25" s="7" customFormat="1" ht="33" customHeight="1">
      <c r="A2" s="561" t="s">
        <v>760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</row>
    <row r="3" spans="1:25" s="7" customFormat="1" ht="44.25" customHeight="1">
      <c r="A3" s="577" t="s">
        <v>761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</row>
    <row r="4" spans="1:25" ht="33" customHeight="1" thickBot="1">
      <c r="A4" s="288" t="s">
        <v>281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804" t="s">
        <v>435</v>
      </c>
      <c r="Y4" s="804"/>
    </row>
    <row r="5" spans="1:25" ht="24.75" customHeight="1" thickTop="1">
      <c r="A5" s="714" t="s">
        <v>1</v>
      </c>
      <c r="B5" s="803" t="s">
        <v>881</v>
      </c>
      <c r="C5" s="803"/>
      <c r="D5" s="709" t="s">
        <v>856</v>
      </c>
      <c r="E5" s="709"/>
      <c r="F5" s="709" t="s">
        <v>861</v>
      </c>
      <c r="G5" s="709"/>
      <c r="H5" s="704" t="s">
        <v>862</v>
      </c>
      <c r="I5" s="704"/>
      <c r="J5" s="704" t="s">
        <v>863</v>
      </c>
      <c r="K5" s="704"/>
      <c r="L5" s="704" t="s">
        <v>859</v>
      </c>
      <c r="M5" s="704"/>
      <c r="N5" s="704" t="s">
        <v>864</v>
      </c>
      <c r="O5" s="704"/>
      <c r="P5" s="704" t="s">
        <v>880</v>
      </c>
      <c r="Q5" s="704"/>
      <c r="R5" s="704" t="s">
        <v>866</v>
      </c>
      <c r="S5" s="704"/>
      <c r="T5" s="704" t="s">
        <v>867</v>
      </c>
      <c r="U5" s="704"/>
      <c r="V5" s="709" t="s">
        <v>8</v>
      </c>
      <c r="W5" s="709"/>
      <c r="X5" s="709"/>
      <c r="Y5" s="709" t="s">
        <v>300</v>
      </c>
    </row>
    <row r="6" spans="1:25" ht="20.25" customHeight="1">
      <c r="A6" s="712"/>
      <c r="B6" s="787" t="s">
        <v>882</v>
      </c>
      <c r="C6" s="787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708" t="s">
        <v>316</v>
      </c>
      <c r="W6" s="708"/>
      <c r="X6" s="708"/>
      <c r="Y6" s="710"/>
    </row>
    <row r="7" spans="1:25" ht="24" customHeight="1">
      <c r="A7" s="712"/>
      <c r="B7" s="304" t="s">
        <v>9</v>
      </c>
      <c r="C7" s="304" t="s">
        <v>10</v>
      </c>
      <c r="D7" s="129" t="s">
        <v>9</v>
      </c>
      <c r="E7" s="129" t="s">
        <v>10</v>
      </c>
      <c r="F7" s="129" t="s">
        <v>9</v>
      </c>
      <c r="G7" s="129" t="s">
        <v>10</v>
      </c>
      <c r="H7" s="129" t="s">
        <v>9</v>
      </c>
      <c r="I7" s="129" t="s">
        <v>10</v>
      </c>
      <c r="J7" s="129" t="s">
        <v>9</v>
      </c>
      <c r="K7" s="129" t="s">
        <v>10</v>
      </c>
      <c r="L7" s="129" t="s">
        <v>9</v>
      </c>
      <c r="M7" s="129" t="s">
        <v>10</v>
      </c>
      <c r="N7" s="129" t="s">
        <v>9</v>
      </c>
      <c r="O7" s="129" t="s">
        <v>10</v>
      </c>
      <c r="P7" s="129" t="s">
        <v>9</v>
      </c>
      <c r="Q7" s="129" t="s">
        <v>10</v>
      </c>
      <c r="R7" s="129" t="s">
        <v>9</v>
      </c>
      <c r="S7" s="129" t="s">
        <v>10</v>
      </c>
      <c r="T7" s="129" t="s">
        <v>9</v>
      </c>
      <c r="U7" s="129" t="s">
        <v>10</v>
      </c>
      <c r="V7" s="129" t="s">
        <v>9</v>
      </c>
      <c r="W7" s="129" t="s">
        <v>10</v>
      </c>
      <c r="X7" s="129" t="s">
        <v>11</v>
      </c>
      <c r="Y7" s="710"/>
    </row>
    <row r="8" spans="1:25" ht="28.5" customHeight="1" thickBot="1">
      <c r="A8" s="715"/>
      <c r="B8" s="304" t="s">
        <v>333</v>
      </c>
      <c r="C8" s="304" t="s">
        <v>334</v>
      </c>
      <c r="D8" s="304" t="s">
        <v>333</v>
      </c>
      <c r="E8" s="304" t="s">
        <v>334</v>
      </c>
      <c r="F8" s="304" t="s">
        <v>333</v>
      </c>
      <c r="G8" s="304" t="s">
        <v>334</v>
      </c>
      <c r="H8" s="304" t="s">
        <v>333</v>
      </c>
      <c r="I8" s="304" t="s">
        <v>334</v>
      </c>
      <c r="J8" s="304" t="s">
        <v>333</v>
      </c>
      <c r="K8" s="304" t="s">
        <v>334</v>
      </c>
      <c r="L8" s="304" t="s">
        <v>333</v>
      </c>
      <c r="M8" s="304" t="s">
        <v>334</v>
      </c>
      <c r="N8" s="304" t="s">
        <v>333</v>
      </c>
      <c r="O8" s="304" t="s">
        <v>334</v>
      </c>
      <c r="P8" s="304" t="s">
        <v>333</v>
      </c>
      <c r="Q8" s="304" t="s">
        <v>334</v>
      </c>
      <c r="R8" s="304" t="s">
        <v>333</v>
      </c>
      <c r="S8" s="304" t="s">
        <v>334</v>
      </c>
      <c r="T8" s="304" t="s">
        <v>333</v>
      </c>
      <c r="U8" s="304" t="s">
        <v>334</v>
      </c>
      <c r="V8" s="304" t="s">
        <v>333</v>
      </c>
      <c r="W8" s="304" t="s">
        <v>334</v>
      </c>
      <c r="X8" s="304" t="s">
        <v>335</v>
      </c>
      <c r="Y8" s="801"/>
    </row>
    <row r="9" spans="1:25" ht="33.75" customHeight="1" thickTop="1">
      <c r="A9" s="186" t="s">
        <v>30</v>
      </c>
      <c r="B9" s="187">
        <v>0</v>
      </c>
      <c r="C9" s="187">
        <v>0</v>
      </c>
      <c r="D9" s="187">
        <v>0</v>
      </c>
      <c r="E9" s="187">
        <v>0</v>
      </c>
      <c r="F9" s="187">
        <v>0</v>
      </c>
      <c r="G9" s="187">
        <v>3</v>
      </c>
      <c r="H9" s="187">
        <v>3</v>
      </c>
      <c r="I9" s="187">
        <v>3</v>
      </c>
      <c r="J9" s="187">
        <v>1</v>
      </c>
      <c r="K9" s="187">
        <v>5</v>
      </c>
      <c r="L9" s="187">
        <v>0</v>
      </c>
      <c r="M9" s="187">
        <v>2</v>
      </c>
      <c r="N9" s="187">
        <v>2</v>
      </c>
      <c r="O9" s="187">
        <v>1</v>
      </c>
      <c r="P9" s="187">
        <v>0</v>
      </c>
      <c r="Q9" s="187">
        <v>0</v>
      </c>
      <c r="R9" s="187">
        <v>0</v>
      </c>
      <c r="S9" s="187">
        <v>0</v>
      </c>
      <c r="T9" s="187">
        <v>0</v>
      </c>
      <c r="U9" s="187">
        <v>0</v>
      </c>
      <c r="V9" s="187">
        <f>SUM(T9,R9,P9,N9,L9,J9,H9,F9,D9,B9)</f>
        <v>6</v>
      </c>
      <c r="W9" s="187">
        <f>SUM(U9,S9,Q9,O9,M9,K9,I9,G9,E9,C9)</f>
        <v>14</v>
      </c>
      <c r="X9" s="187">
        <f>SUM(V9:W9)</f>
        <v>20</v>
      </c>
      <c r="Y9" s="330" t="s">
        <v>305</v>
      </c>
    </row>
    <row r="10" spans="1:25" ht="31.5" customHeight="1" thickBot="1">
      <c r="A10" s="188" t="s">
        <v>32</v>
      </c>
      <c r="B10" s="189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7</v>
      </c>
      <c r="K10" s="189">
        <v>0</v>
      </c>
      <c r="L10" s="189">
        <v>1</v>
      </c>
      <c r="M10" s="189">
        <v>0</v>
      </c>
      <c r="N10" s="189">
        <v>2</v>
      </c>
      <c r="O10" s="189">
        <v>0</v>
      </c>
      <c r="P10" s="189">
        <v>2</v>
      </c>
      <c r="Q10" s="189">
        <v>0</v>
      </c>
      <c r="R10" s="189">
        <v>1</v>
      </c>
      <c r="S10" s="189">
        <v>0</v>
      </c>
      <c r="T10" s="189">
        <v>1</v>
      </c>
      <c r="U10" s="189">
        <v>0</v>
      </c>
      <c r="V10" s="189">
        <f>SUM(T10,R10,P10,N10,L10,J10,H10,F10,D10,B10)</f>
        <v>14</v>
      </c>
      <c r="W10" s="189">
        <f>SUM(U10,S10,Q10,O10,M10,K10,I10,G10,E10,C10)</f>
        <v>0</v>
      </c>
      <c r="X10" s="189">
        <f>SUM(V10:W10)</f>
        <v>14</v>
      </c>
      <c r="Y10" s="326" t="s">
        <v>423</v>
      </c>
    </row>
    <row r="11" spans="1:25" ht="29.25" customHeight="1" thickTop="1" thickBot="1">
      <c r="A11" s="185" t="s">
        <v>0</v>
      </c>
      <c r="B11" s="125">
        <f>SUM(B9:B10)</f>
        <v>0</v>
      </c>
      <c r="C11" s="125">
        <f t="shared" ref="C11:X11" si="0">SUM(C9:C10)</f>
        <v>0</v>
      </c>
      <c r="D11" s="125">
        <f t="shared" si="0"/>
        <v>0</v>
      </c>
      <c r="E11" s="125">
        <f t="shared" si="0"/>
        <v>0</v>
      </c>
      <c r="F11" s="125">
        <f t="shared" si="0"/>
        <v>0</v>
      </c>
      <c r="G11" s="125">
        <f t="shared" si="0"/>
        <v>3</v>
      </c>
      <c r="H11" s="125">
        <f t="shared" si="0"/>
        <v>3</v>
      </c>
      <c r="I11" s="125">
        <f t="shared" si="0"/>
        <v>3</v>
      </c>
      <c r="J11" s="125">
        <f t="shared" si="0"/>
        <v>8</v>
      </c>
      <c r="K11" s="125">
        <f t="shared" si="0"/>
        <v>5</v>
      </c>
      <c r="L11" s="125">
        <f t="shared" si="0"/>
        <v>1</v>
      </c>
      <c r="M11" s="125">
        <f t="shared" si="0"/>
        <v>2</v>
      </c>
      <c r="N11" s="125">
        <f t="shared" si="0"/>
        <v>4</v>
      </c>
      <c r="O11" s="125">
        <f t="shared" si="0"/>
        <v>1</v>
      </c>
      <c r="P11" s="125">
        <f t="shared" si="0"/>
        <v>2</v>
      </c>
      <c r="Q11" s="125">
        <f t="shared" si="0"/>
        <v>0</v>
      </c>
      <c r="R11" s="125">
        <f t="shared" si="0"/>
        <v>1</v>
      </c>
      <c r="S11" s="125">
        <f t="shared" si="0"/>
        <v>0</v>
      </c>
      <c r="T11" s="125">
        <f t="shared" si="0"/>
        <v>1</v>
      </c>
      <c r="U11" s="125">
        <f t="shared" si="0"/>
        <v>0</v>
      </c>
      <c r="V11" s="125">
        <f t="shared" si="0"/>
        <v>20</v>
      </c>
      <c r="W11" s="125">
        <f t="shared" si="0"/>
        <v>14</v>
      </c>
      <c r="X11" s="125">
        <f t="shared" si="0"/>
        <v>34</v>
      </c>
      <c r="Y11" s="331" t="s">
        <v>316</v>
      </c>
    </row>
    <row r="12" spans="1:25" ht="13.5" thickTop="1"/>
  </sheetData>
  <mergeCells count="27">
    <mergeCell ref="A3:Y3"/>
    <mergeCell ref="X4:Y4"/>
    <mergeCell ref="V6:X6"/>
    <mergeCell ref="T6:U6"/>
    <mergeCell ref="H5:I5"/>
    <mergeCell ref="L5:M5"/>
    <mergeCell ref="N5:O5"/>
    <mergeCell ref="P5:Q5"/>
    <mergeCell ref="R5:S5"/>
    <mergeCell ref="N6:O6"/>
    <mergeCell ref="P6:Q6"/>
    <mergeCell ref="A2:Y2"/>
    <mergeCell ref="Y5:Y8"/>
    <mergeCell ref="B6:C6"/>
    <mergeCell ref="D6:E6"/>
    <mergeCell ref="F6:G6"/>
    <mergeCell ref="H6:I6"/>
    <mergeCell ref="J6:K6"/>
    <mergeCell ref="L6:M6"/>
    <mergeCell ref="T5:U5"/>
    <mergeCell ref="V5:X5"/>
    <mergeCell ref="J5:K5"/>
    <mergeCell ref="R6:S6"/>
    <mergeCell ref="B5:C5"/>
    <mergeCell ref="D5:E5"/>
    <mergeCell ref="F5:G5"/>
    <mergeCell ref="A5:A8"/>
  </mergeCells>
  <phoneticPr fontId="2" type="noConversion"/>
  <printOptions horizontalCentered="1"/>
  <pageMargins left="1" right="1" top="1.5" bottom="1" header="1.5" footer="1"/>
  <pageSetup paperSize="9" scale="95" orientation="landscape" r:id="rId1"/>
  <headerFooter alignWithMargins="0">
    <oddFooter>&amp;C&amp;12 41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T16"/>
  <sheetViews>
    <sheetView rightToLeft="1" view="pageBreakPreview" zoomScale="75" zoomScaleNormal="100" zoomScaleSheetLayoutView="75" workbookViewId="0">
      <selection activeCell="C13" sqref="C13:D13"/>
    </sheetView>
  </sheetViews>
  <sheetFormatPr defaultRowHeight="12.75"/>
  <cols>
    <col min="1" max="1" width="9.28515625" customWidth="1"/>
    <col min="2" max="2" width="7.7109375" customWidth="1"/>
    <col min="3" max="3" width="9.42578125" customWidth="1"/>
    <col min="4" max="5" width="8" customWidth="1"/>
    <col min="6" max="9" width="6.140625" customWidth="1"/>
    <col min="10" max="10" width="5.42578125" customWidth="1"/>
    <col min="11" max="11" width="5.7109375" customWidth="1"/>
    <col min="12" max="13" width="7.140625" customWidth="1"/>
    <col min="14" max="18" width="6.140625" customWidth="1"/>
    <col min="19" max="19" width="19.42578125" customWidth="1"/>
  </cols>
  <sheetData>
    <row r="1" spans="1:72" s="1" customFormat="1" ht="34.5" customHeight="1">
      <c r="A1" s="805" t="s">
        <v>762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</row>
    <row r="2" spans="1:72" s="24" customFormat="1" ht="52.5" customHeight="1">
      <c r="A2" s="806" t="s">
        <v>763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</row>
    <row r="3" spans="1:72" s="23" customFormat="1" ht="29.25" customHeight="1" thickBot="1">
      <c r="A3" s="584" t="s">
        <v>282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439" t="s">
        <v>438</v>
      </c>
    </row>
    <row r="4" spans="1:72" ht="33" customHeight="1" thickTop="1">
      <c r="A4" s="810" t="s">
        <v>1</v>
      </c>
      <c r="B4" s="807" t="s">
        <v>149</v>
      </c>
      <c r="C4" s="807"/>
      <c r="D4" s="807" t="s">
        <v>103</v>
      </c>
      <c r="E4" s="807"/>
      <c r="F4" s="807" t="s">
        <v>150</v>
      </c>
      <c r="G4" s="807"/>
      <c r="H4" s="807" t="s">
        <v>109</v>
      </c>
      <c r="I4" s="807"/>
      <c r="J4" s="807" t="s">
        <v>107</v>
      </c>
      <c r="K4" s="807"/>
      <c r="L4" s="807" t="s">
        <v>152</v>
      </c>
      <c r="M4" s="807"/>
      <c r="N4" s="807" t="s">
        <v>84</v>
      </c>
      <c r="O4" s="807"/>
      <c r="P4" s="807" t="s">
        <v>8</v>
      </c>
      <c r="Q4" s="807"/>
      <c r="R4" s="807"/>
      <c r="S4" s="807" t="s">
        <v>300</v>
      </c>
    </row>
    <row r="5" spans="1:72" ht="52.5" customHeight="1">
      <c r="A5" s="811"/>
      <c r="B5" s="802" t="s">
        <v>382</v>
      </c>
      <c r="C5" s="802"/>
      <c r="D5" s="802" t="s">
        <v>381</v>
      </c>
      <c r="E5" s="802"/>
      <c r="F5" s="802" t="s">
        <v>436</v>
      </c>
      <c r="G5" s="802"/>
      <c r="H5" s="802" t="s">
        <v>437</v>
      </c>
      <c r="I5" s="802"/>
      <c r="J5" s="802" t="s">
        <v>385</v>
      </c>
      <c r="K5" s="802"/>
      <c r="L5" s="802" t="s">
        <v>386</v>
      </c>
      <c r="M5" s="802"/>
      <c r="N5" s="802" t="s">
        <v>348</v>
      </c>
      <c r="O5" s="802"/>
      <c r="P5" s="802" t="s">
        <v>316</v>
      </c>
      <c r="Q5" s="802"/>
      <c r="R5" s="802"/>
      <c r="S5" s="808"/>
    </row>
    <row r="6" spans="1:72" ht="28.5" customHeight="1">
      <c r="A6" s="811"/>
      <c r="B6" s="414" t="s">
        <v>9</v>
      </c>
      <c r="C6" s="414" t="s">
        <v>10</v>
      </c>
      <c r="D6" s="420" t="s">
        <v>9</v>
      </c>
      <c r="E6" s="420" t="s">
        <v>10</v>
      </c>
      <c r="F6" s="420" t="s">
        <v>9</v>
      </c>
      <c r="G6" s="420" t="s">
        <v>10</v>
      </c>
      <c r="H6" s="420" t="s">
        <v>9</v>
      </c>
      <c r="I6" s="420" t="s">
        <v>10</v>
      </c>
      <c r="J6" s="420" t="s">
        <v>9</v>
      </c>
      <c r="K6" s="420" t="s">
        <v>10</v>
      </c>
      <c r="L6" s="420" t="s">
        <v>9</v>
      </c>
      <c r="M6" s="420" t="s">
        <v>10</v>
      </c>
      <c r="N6" s="420" t="s">
        <v>9</v>
      </c>
      <c r="O6" s="420" t="s">
        <v>10</v>
      </c>
      <c r="P6" s="420" t="s">
        <v>9</v>
      </c>
      <c r="Q6" s="420" t="s">
        <v>10</v>
      </c>
      <c r="R6" s="420" t="s">
        <v>11</v>
      </c>
      <c r="S6" s="808"/>
    </row>
    <row r="7" spans="1:72" ht="28.5" customHeight="1" thickBot="1">
      <c r="A7" s="811"/>
      <c r="B7" s="305" t="s">
        <v>333</v>
      </c>
      <c r="C7" s="305" t="s">
        <v>334</v>
      </c>
      <c r="D7" s="305" t="s">
        <v>333</v>
      </c>
      <c r="E7" s="305" t="s">
        <v>334</v>
      </c>
      <c r="F7" s="305" t="s">
        <v>333</v>
      </c>
      <c r="G7" s="305" t="s">
        <v>334</v>
      </c>
      <c r="H7" s="305" t="s">
        <v>333</v>
      </c>
      <c r="I7" s="305" t="s">
        <v>334</v>
      </c>
      <c r="J7" s="305" t="s">
        <v>333</v>
      </c>
      <c r="K7" s="305" t="s">
        <v>334</v>
      </c>
      <c r="L7" s="305" t="s">
        <v>333</v>
      </c>
      <c r="M7" s="305" t="s">
        <v>334</v>
      </c>
      <c r="N7" s="305" t="s">
        <v>333</v>
      </c>
      <c r="O7" s="305" t="s">
        <v>334</v>
      </c>
      <c r="P7" s="305" t="s">
        <v>333</v>
      </c>
      <c r="Q7" s="305" t="s">
        <v>334</v>
      </c>
      <c r="R7" s="305" t="s">
        <v>335</v>
      </c>
      <c r="S7" s="809"/>
    </row>
    <row r="8" spans="1:72" ht="31.5" customHeight="1" thickTop="1">
      <c r="A8" s="190" t="s">
        <v>30</v>
      </c>
      <c r="B8" s="104">
        <v>0</v>
      </c>
      <c r="C8" s="104">
        <v>0</v>
      </c>
      <c r="D8" s="104">
        <v>4</v>
      </c>
      <c r="E8" s="104">
        <v>4</v>
      </c>
      <c r="F8" s="104">
        <v>0</v>
      </c>
      <c r="G8" s="104">
        <v>0</v>
      </c>
      <c r="H8" s="104">
        <v>0</v>
      </c>
      <c r="I8" s="104">
        <v>0</v>
      </c>
      <c r="J8" s="104">
        <v>4</v>
      </c>
      <c r="K8" s="104">
        <v>0</v>
      </c>
      <c r="L8" s="104">
        <v>0</v>
      </c>
      <c r="M8" s="104">
        <v>0</v>
      </c>
      <c r="N8" s="104">
        <v>4</v>
      </c>
      <c r="O8" s="104">
        <v>3</v>
      </c>
      <c r="P8" s="104">
        <f>SUM(N8,L8,J8,H8,F8,D8,B8)</f>
        <v>12</v>
      </c>
      <c r="Q8" s="104">
        <f>SUM(O8,M8,K8,I8,G8,E8,C8)</f>
        <v>7</v>
      </c>
      <c r="R8" s="104">
        <f>SUM(P8:Q8)</f>
        <v>19</v>
      </c>
      <c r="S8" s="212" t="s">
        <v>305</v>
      </c>
    </row>
    <row r="9" spans="1:72" ht="31.5" customHeight="1" thickBot="1">
      <c r="A9" s="191" t="s">
        <v>32</v>
      </c>
      <c r="B9" s="106">
        <v>1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3</v>
      </c>
      <c r="K9" s="106">
        <v>0</v>
      </c>
      <c r="L9" s="106">
        <v>1</v>
      </c>
      <c r="M9" s="106">
        <v>0</v>
      </c>
      <c r="N9" s="106">
        <v>0</v>
      </c>
      <c r="O9" s="106">
        <v>0</v>
      </c>
      <c r="P9" s="106">
        <f>SUM(N9,L9,J9,H9,F9,D9,B9)</f>
        <v>5</v>
      </c>
      <c r="Q9" s="106">
        <f>SUM(O9,M9,K9,I9,G9,E9,C9)</f>
        <v>0</v>
      </c>
      <c r="R9" s="106">
        <f>SUM(P9:Q9)</f>
        <v>5</v>
      </c>
      <c r="S9" s="285" t="s">
        <v>423</v>
      </c>
    </row>
    <row r="10" spans="1:72" ht="31.5" customHeight="1" thickTop="1" thickBot="1">
      <c r="A10" s="185" t="s">
        <v>0</v>
      </c>
      <c r="B10" s="103">
        <f>SUM(B8:B9)</f>
        <v>1</v>
      </c>
      <c r="C10" s="103">
        <f t="shared" ref="C10:R10" si="0">SUM(C8:C9)</f>
        <v>0</v>
      </c>
      <c r="D10" s="103">
        <f t="shared" si="0"/>
        <v>4</v>
      </c>
      <c r="E10" s="103">
        <f t="shared" si="0"/>
        <v>4</v>
      </c>
      <c r="F10" s="103">
        <f t="shared" si="0"/>
        <v>0</v>
      </c>
      <c r="G10" s="103">
        <f t="shared" si="0"/>
        <v>0</v>
      </c>
      <c r="H10" s="103">
        <f t="shared" si="0"/>
        <v>0</v>
      </c>
      <c r="I10" s="103">
        <f t="shared" si="0"/>
        <v>0</v>
      </c>
      <c r="J10" s="103">
        <f t="shared" si="0"/>
        <v>7</v>
      </c>
      <c r="K10" s="103">
        <f t="shared" si="0"/>
        <v>0</v>
      </c>
      <c r="L10" s="103">
        <f t="shared" si="0"/>
        <v>1</v>
      </c>
      <c r="M10" s="103">
        <f t="shared" si="0"/>
        <v>0</v>
      </c>
      <c r="N10" s="103">
        <f t="shared" si="0"/>
        <v>4</v>
      </c>
      <c r="O10" s="103">
        <f t="shared" si="0"/>
        <v>3</v>
      </c>
      <c r="P10" s="103">
        <f t="shared" si="0"/>
        <v>17</v>
      </c>
      <c r="Q10" s="103">
        <f t="shared" si="0"/>
        <v>7</v>
      </c>
      <c r="R10" s="103">
        <f t="shared" si="0"/>
        <v>24</v>
      </c>
      <c r="S10" s="284" t="s">
        <v>316</v>
      </c>
    </row>
    <row r="11" spans="1:72" ht="13.5" thickTop="1"/>
    <row r="16" spans="1:72">
      <c r="H16" s="13"/>
    </row>
  </sheetData>
  <mergeCells count="21">
    <mergeCell ref="F5:G5"/>
    <mergeCell ref="J4:K4"/>
    <mergeCell ref="P5:R5"/>
    <mergeCell ref="F4:G4"/>
    <mergeCell ref="N5:O5"/>
    <mergeCell ref="A1:S1"/>
    <mergeCell ref="A2:S2"/>
    <mergeCell ref="S4:S7"/>
    <mergeCell ref="B5:C5"/>
    <mergeCell ref="D5:E5"/>
    <mergeCell ref="A3:R3"/>
    <mergeCell ref="N4:O4"/>
    <mergeCell ref="J5:K5"/>
    <mergeCell ref="B4:C4"/>
    <mergeCell ref="A4:A7"/>
    <mergeCell ref="H5:I5"/>
    <mergeCell ref="H4:I4"/>
    <mergeCell ref="P4:R4"/>
    <mergeCell ref="L4:M4"/>
    <mergeCell ref="D4:E4"/>
    <mergeCell ref="L5:M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7"/>
  <sheetViews>
    <sheetView rightToLeft="1" view="pageBreakPreview" zoomScale="75" zoomScaleNormal="75" zoomScaleSheetLayoutView="75" workbookViewId="0">
      <selection activeCell="C13" sqref="C13:D13"/>
    </sheetView>
  </sheetViews>
  <sheetFormatPr defaultRowHeight="12.75"/>
  <cols>
    <col min="1" max="1" width="10" style="1" customWidth="1"/>
    <col min="2" max="2" width="7.7109375" style="1" customWidth="1"/>
    <col min="3" max="3" width="8" style="1" customWidth="1"/>
    <col min="4" max="4" width="8.140625" style="1" customWidth="1"/>
    <col min="5" max="5" width="8" style="1" customWidth="1"/>
    <col min="6" max="6" width="8.5703125" style="1" customWidth="1"/>
    <col min="7" max="7" width="9.140625" style="1"/>
    <col min="8" max="8" width="8.42578125" style="1" customWidth="1"/>
    <col min="9" max="9" width="9.140625" style="1"/>
    <col min="10" max="10" width="8.140625" style="1" customWidth="1"/>
    <col min="11" max="12" width="9.140625" style="1"/>
    <col min="13" max="13" width="8.42578125" style="1" customWidth="1"/>
    <col min="14" max="14" width="8.5703125" style="1" customWidth="1"/>
    <col min="15" max="16" width="9.140625" style="1"/>
    <col min="17" max="17" width="17.42578125" style="13" customWidth="1"/>
    <col min="18" max="16384" width="9.140625" style="13"/>
  </cols>
  <sheetData>
    <row r="1" spans="1:17" s="1" customFormat="1" ht="26.25" customHeight="1">
      <c r="A1" s="808" t="s">
        <v>764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</row>
    <row r="2" spans="1:17" ht="34.5" customHeight="1">
      <c r="A2" s="808" t="s">
        <v>765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</row>
    <row r="3" spans="1:17" ht="27" customHeight="1" thickBot="1">
      <c r="A3" s="307" t="s">
        <v>283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812" t="s">
        <v>439</v>
      </c>
      <c r="Q3" s="812"/>
    </row>
    <row r="4" spans="1:17" ht="27.75" customHeight="1" thickTop="1">
      <c r="A4" s="814" t="s">
        <v>1</v>
      </c>
      <c r="B4" s="810" t="s">
        <v>27</v>
      </c>
      <c r="C4" s="810"/>
      <c r="D4" s="810" t="s">
        <v>3</v>
      </c>
      <c r="E4" s="810"/>
      <c r="F4" s="810" t="s">
        <v>4</v>
      </c>
      <c r="G4" s="810"/>
      <c r="H4" s="810" t="s">
        <v>5</v>
      </c>
      <c r="I4" s="810"/>
      <c r="J4" s="810" t="s">
        <v>6</v>
      </c>
      <c r="K4" s="810"/>
      <c r="L4" s="817" t="s">
        <v>7</v>
      </c>
      <c r="M4" s="817"/>
      <c r="N4" s="810" t="s">
        <v>0</v>
      </c>
      <c r="O4" s="810"/>
      <c r="P4" s="810"/>
      <c r="Q4" s="709" t="s">
        <v>300</v>
      </c>
    </row>
    <row r="5" spans="1:17" ht="24" customHeight="1">
      <c r="A5" s="815"/>
      <c r="B5" s="813" t="s">
        <v>343</v>
      </c>
      <c r="C5" s="813"/>
      <c r="D5" s="813" t="s">
        <v>344</v>
      </c>
      <c r="E5" s="813"/>
      <c r="F5" s="813" t="s">
        <v>345</v>
      </c>
      <c r="G5" s="813"/>
      <c r="H5" s="813" t="s">
        <v>346</v>
      </c>
      <c r="I5" s="813"/>
      <c r="J5" s="813" t="s">
        <v>347</v>
      </c>
      <c r="K5" s="813"/>
      <c r="L5" s="574" t="s">
        <v>392</v>
      </c>
      <c r="M5" s="574"/>
      <c r="N5" s="574" t="s">
        <v>316</v>
      </c>
      <c r="O5" s="574"/>
      <c r="P5" s="574"/>
      <c r="Q5" s="710"/>
    </row>
    <row r="6" spans="1:17" ht="25.5" customHeight="1">
      <c r="A6" s="815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182" t="s">
        <v>11</v>
      </c>
      <c r="Q6" s="710"/>
    </row>
    <row r="7" spans="1:17" ht="25.5" customHeight="1" thickBot="1">
      <c r="A7" s="816"/>
      <c r="B7" s="304" t="s">
        <v>333</v>
      </c>
      <c r="C7" s="304" t="s">
        <v>334</v>
      </c>
      <c r="D7" s="304" t="s">
        <v>333</v>
      </c>
      <c r="E7" s="304" t="s">
        <v>334</v>
      </c>
      <c r="F7" s="304" t="s">
        <v>333</v>
      </c>
      <c r="G7" s="304" t="s">
        <v>334</v>
      </c>
      <c r="H7" s="304" t="s">
        <v>333</v>
      </c>
      <c r="I7" s="304" t="s">
        <v>334</v>
      </c>
      <c r="J7" s="304" t="s">
        <v>333</v>
      </c>
      <c r="K7" s="304" t="s">
        <v>334</v>
      </c>
      <c r="L7" s="304" t="s">
        <v>333</v>
      </c>
      <c r="M7" s="304" t="s">
        <v>334</v>
      </c>
      <c r="N7" s="304" t="s">
        <v>333</v>
      </c>
      <c r="O7" s="304" t="s">
        <v>334</v>
      </c>
      <c r="P7" s="306" t="s">
        <v>335</v>
      </c>
      <c r="Q7" s="801"/>
    </row>
    <row r="8" spans="1:17" ht="36" customHeight="1" thickTop="1">
      <c r="A8" s="190" t="s">
        <v>30</v>
      </c>
      <c r="B8" s="194">
        <v>7</v>
      </c>
      <c r="C8" s="194">
        <v>37</v>
      </c>
      <c r="D8" s="194">
        <v>1</v>
      </c>
      <c r="E8" s="194">
        <v>1</v>
      </c>
      <c r="F8" s="194">
        <v>0</v>
      </c>
      <c r="G8" s="194">
        <v>1</v>
      </c>
      <c r="H8" s="194">
        <v>0</v>
      </c>
      <c r="I8" s="194">
        <v>0</v>
      </c>
      <c r="J8" s="194">
        <v>5</v>
      </c>
      <c r="K8" s="194">
        <v>5</v>
      </c>
      <c r="L8" s="194">
        <v>0</v>
      </c>
      <c r="M8" s="194">
        <v>3</v>
      </c>
      <c r="N8" s="194">
        <f>SUM(L8,J8,H8,F8,D8,B8)</f>
        <v>13</v>
      </c>
      <c r="O8" s="194">
        <f>SUM(M8,K8,I8,G8,E8,C8)</f>
        <v>47</v>
      </c>
      <c r="P8" s="194">
        <f>SUM(N8:O8)</f>
        <v>60</v>
      </c>
      <c r="Q8" s="212" t="s">
        <v>305</v>
      </c>
    </row>
    <row r="9" spans="1:17" ht="36" customHeight="1" thickBot="1">
      <c r="A9" s="191" t="s">
        <v>32</v>
      </c>
      <c r="B9" s="195">
        <v>40</v>
      </c>
      <c r="C9" s="195">
        <v>0</v>
      </c>
      <c r="D9" s="195">
        <v>2</v>
      </c>
      <c r="E9" s="195">
        <v>1</v>
      </c>
      <c r="F9" s="195">
        <v>3</v>
      </c>
      <c r="G9" s="195">
        <v>1</v>
      </c>
      <c r="H9" s="195">
        <v>0</v>
      </c>
      <c r="I9" s="195">
        <v>0</v>
      </c>
      <c r="J9" s="195">
        <v>5</v>
      </c>
      <c r="K9" s="195">
        <v>1</v>
      </c>
      <c r="L9" s="195">
        <v>6</v>
      </c>
      <c r="M9" s="195">
        <v>2</v>
      </c>
      <c r="N9" s="195">
        <f>SUM(L9,J9,H9,F9,D9,B9)</f>
        <v>56</v>
      </c>
      <c r="O9" s="195">
        <f>SUM(M9,K9,I9,G9,E9,C9)</f>
        <v>5</v>
      </c>
      <c r="P9" s="195">
        <f>SUM(N9:O9)</f>
        <v>61</v>
      </c>
      <c r="Q9" s="285" t="s">
        <v>423</v>
      </c>
    </row>
    <row r="10" spans="1:17" ht="33.75" customHeight="1" thickTop="1" thickBot="1">
      <c r="A10" s="185" t="s">
        <v>0</v>
      </c>
      <c r="B10" s="193">
        <f>SUM(B8:B9)</f>
        <v>47</v>
      </c>
      <c r="C10" s="193">
        <f t="shared" ref="C10:P10" si="0">SUM(C8:C9)</f>
        <v>37</v>
      </c>
      <c r="D10" s="193">
        <f t="shared" si="0"/>
        <v>3</v>
      </c>
      <c r="E10" s="193">
        <f t="shared" si="0"/>
        <v>2</v>
      </c>
      <c r="F10" s="193">
        <f t="shared" si="0"/>
        <v>3</v>
      </c>
      <c r="G10" s="193">
        <f t="shared" si="0"/>
        <v>2</v>
      </c>
      <c r="H10" s="193">
        <f t="shared" si="0"/>
        <v>0</v>
      </c>
      <c r="I10" s="193">
        <f t="shared" si="0"/>
        <v>0</v>
      </c>
      <c r="J10" s="193">
        <f t="shared" si="0"/>
        <v>10</v>
      </c>
      <c r="K10" s="193">
        <f t="shared" si="0"/>
        <v>6</v>
      </c>
      <c r="L10" s="193">
        <f t="shared" si="0"/>
        <v>6</v>
      </c>
      <c r="M10" s="193">
        <f t="shared" si="0"/>
        <v>5</v>
      </c>
      <c r="N10" s="193">
        <f t="shared" si="0"/>
        <v>69</v>
      </c>
      <c r="O10" s="193">
        <f t="shared" si="0"/>
        <v>52</v>
      </c>
      <c r="P10" s="193">
        <f t="shared" si="0"/>
        <v>121</v>
      </c>
      <c r="Q10" s="284" t="s">
        <v>316</v>
      </c>
    </row>
    <row r="11" spans="1:17" ht="15.75" thickTop="1">
      <c r="N11" s="43"/>
      <c r="O11" s="44"/>
    </row>
    <row r="17" spans="7:9" ht="18">
      <c r="G17" s="50"/>
      <c r="I17" s="50"/>
    </row>
  </sheetData>
  <mergeCells count="19">
    <mergeCell ref="J4:K4"/>
    <mergeCell ref="N5:P5"/>
    <mergeCell ref="L4:M4"/>
    <mergeCell ref="A1:Q1"/>
    <mergeCell ref="A2:Q2"/>
    <mergeCell ref="P3:Q3"/>
    <mergeCell ref="B5:C5"/>
    <mergeCell ref="D5:E5"/>
    <mergeCell ref="F5:G5"/>
    <mergeCell ref="H5:I5"/>
    <mergeCell ref="J5:K5"/>
    <mergeCell ref="L5:M5"/>
    <mergeCell ref="N4:P4"/>
    <mergeCell ref="A4:A7"/>
    <mergeCell ref="Q4:Q7"/>
    <mergeCell ref="B4:C4"/>
    <mergeCell ref="D4:E4"/>
    <mergeCell ref="F4:G4"/>
    <mergeCell ref="H4:I4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43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12"/>
  <sheetViews>
    <sheetView rightToLeft="1" view="pageBreakPreview" zoomScale="75" zoomScaleNormal="75" zoomScaleSheetLayoutView="75" workbookViewId="0">
      <selection activeCell="C13" sqref="C13:D13"/>
    </sheetView>
  </sheetViews>
  <sheetFormatPr defaultRowHeight="12.75"/>
  <cols>
    <col min="1" max="1" width="13" customWidth="1"/>
    <col min="2" max="3" width="7.5703125" customWidth="1"/>
    <col min="4" max="4" width="7.140625" customWidth="1"/>
    <col min="5" max="5" width="7.5703125" customWidth="1"/>
    <col min="6" max="6" width="6.5703125" customWidth="1"/>
    <col min="7" max="7" width="7.5703125" customWidth="1"/>
    <col min="8" max="8" width="7.28515625" customWidth="1"/>
    <col min="9" max="9" width="7.85546875" customWidth="1"/>
    <col min="10" max="10" width="7.5703125" customWidth="1"/>
    <col min="11" max="11" width="7.28515625" customWidth="1"/>
    <col min="12" max="15" width="8.28515625" customWidth="1"/>
    <col min="16" max="16" width="8.7109375" customWidth="1"/>
    <col min="17" max="17" width="19.5703125" customWidth="1"/>
  </cols>
  <sheetData>
    <row r="1" spans="1:18" ht="26.25" customHeight="1">
      <c r="A1" s="819" t="s">
        <v>766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4"/>
    </row>
    <row r="2" spans="1:18" ht="26.25" customHeight="1">
      <c r="A2" s="819" t="s">
        <v>767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26"/>
    </row>
    <row r="3" spans="1:18" ht="26.25" customHeight="1" thickBot="1">
      <c r="A3" s="307" t="s">
        <v>284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820" t="s">
        <v>504</v>
      </c>
      <c r="Q3" s="820"/>
      <c r="R3" s="26"/>
    </row>
    <row r="4" spans="1:18" ht="24.75" customHeight="1" thickTop="1">
      <c r="A4" s="818" t="s">
        <v>66</v>
      </c>
      <c r="B4" s="810" t="s">
        <v>27</v>
      </c>
      <c r="C4" s="810"/>
      <c r="D4" s="817" t="s">
        <v>3</v>
      </c>
      <c r="E4" s="817"/>
      <c r="F4" s="817" t="s">
        <v>4</v>
      </c>
      <c r="G4" s="817"/>
      <c r="H4" s="817" t="s">
        <v>5</v>
      </c>
      <c r="I4" s="817"/>
      <c r="J4" s="817" t="s">
        <v>6</v>
      </c>
      <c r="K4" s="817"/>
      <c r="L4" s="817" t="s">
        <v>7</v>
      </c>
      <c r="M4" s="817"/>
      <c r="N4" s="817" t="s">
        <v>8</v>
      </c>
      <c r="O4" s="817"/>
      <c r="P4" s="817"/>
      <c r="Q4" s="807" t="s">
        <v>300</v>
      </c>
    </row>
    <row r="5" spans="1:18" ht="24.75" customHeight="1">
      <c r="A5" s="819"/>
      <c r="B5" s="813" t="s">
        <v>343</v>
      </c>
      <c r="C5" s="813"/>
      <c r="D5" s="813" t="s">
        <v>344</v>
      </c>
      <c r="E5" s="813"/>
      <c r="F5" s="813" t="s">
        <v>345</v>
      </c>
      <c r="G5" s="813"/>
      <c r="H5" s="813" t="s">
        <v>346</v>
      </c>
      <c r="I5" s="813"/>
      <c r="J5" s="813" t="s">
        <v>347</v>
      </c>
      <c r="K5" s="813"/>
      <c r="L5" s="574" t="s">
        <v>392</v>
      </c>
      <c r="M5" s="574"/>
      <c r="N5" s="574" t="s">
        <v>316</v>
      </c>
      <c r="O5" s="574"/>
      <c r="P5" s="574"/>
      <c r="Q5" s="808"/>
    </row>
    <row r="6" spans="1:18" ht="25.5" customHeight="1">
      <c r="A6" s="819"/>
      <c r="B6" s="447" t="s">
        <v>9</v>
      </c>
      <c r="C6" s="447" t="s">
        <v>10</v>
      </c>
      <c r="D6" s="447" t="s">
        <v>9</v>
      </c>
      <c r="E6" s="447" t="s">
        <v>10</v>
      </c>
      <c r="F6" s="447" t="s">
        <v>9</v>
      </c>
      <c r="G6" s="447" t="s">
        <v>10</v>
      </c>
      <c r="H6" s="447" t="s">
        <v>9</v>
      </c>
      <c r="I6" s="447" t="s">
        <v>10</v>
      </c>
      <c r="J6" s="447" t="s">
        <v>9</v>
      </c>
      <c r="K6" s="447" t="s">
        <v>10</v>
      </c>
      <c r="L6" s="447" t="s">
        <v>9</v>
      </c>
      <c r="M6" s="447" t="s">
        <v>10</v>
      </c>
      <c r="N6" s="447" t="s">
        <v>9</v>
      </c>
      <c r="O6" s="447" t="s">
        <v>10</v>
      </c>
      <c r="P6" s="452" t="s">
        <v>11</v>
      </c>
      <c r="Q6" s="808"/>
    </row>
    <row r="7" spans="1:18" ht="25.5" customHeight="1" thickBot="1">
      <c r="A7" s="819"/>
      <c r="B7" s="450" t="s">
        <v>333</v>
      </c>
      <c r="C7" s="450" t="s">
        <v>334</v>
      </c>
      <c r="D7" s="450" t="s">
        <v>333</v>
      </c>
      <c r="E7" s="450" t="s">
        <v>334</v>
      </c>
      <c r="F7" s="450" t="s">
        <v>333</v>
      </c>
      <c r="G7" s="450" t="s">
        <v>334</v>
      </c>
      <c r="H7" s="450" t="s">
        <v>333</v>
      </c>
      <c r="I7" s="450" t="s">
        <v>334</v>
      </c>
      <c r="J7" s="450" t="s">
        <v>333</v>
      </c>
      <c r="K7" s="450" t="s">
        <v>334</v>
      </c>
      <c r="L7" s="450" t="s">
        <v>333</v>
      </c>
      <c r="M7" s="450" t="s">
        <v>334</v>
      </c>
      <c r="N7" s="450" t="s">
        <v>333</v>
      </c>
      <c r="O7" s="450" t="s">
        <v>334</v>
      </c>
      <c r="P7" s="449" t="s">
        <v>335</v>
      </c>
      <c r="Q7" s="809"/>
    </row>
    <row r="8" spans="1:18" ht="30.75" customHeight="1" thickTop="1">
      <c r="A8" s="197" t="s">
        <v>30</v>
      </c>
      <c r="B8" s="475">
        <v>7</v>
      </c>
      <c r="C8" s="475">
        <v>37</v>
      </c>
      <c r="D8" s="475">
        <v>1</v>
      </c>
      <c r="E8" s="475">
        <v>1</v>
      </c>
      <c r="F8" s="475">
        <v>0</v>
      </c>
      <c r="G8" s="475">
        <v>1</v>
      </c>
      <c r="H8" s="475">
        <v>0</v>
      </c>
      <c r="I8" s="475">
        <v>0</v>
      </c>
      <c r="J8" s="475">
        <v>5</v>
      </c>
      <c r="K8" s="475">
        <v>5</v>
      </c>
      <c r="L8" s="475">
        <v>0</v>
      </c>
      <c r="M8" s="475">
        <v>3</v>
      </c>
      <c r="N8" s="475">
        <f>SUM(L8,J8,H8,F8,D8,B8)</f>
        <v>13</v>
      </c>
      <c r="O8" s="475">
        <f>SUM(M8,K8,I8,G8,E8,C8)</f>
        <v>47</v>
      </c>
      <c r="P8" s="475">
        <f>SUM(N8:O8)</f>
        <v>60</v>
      </c>
      <c r="Q8" s="330" t="s">
        <v>305</v>
      </c>
    </row>
    <row r="9" spans="1:18" ht="30.75" customHeight="1" thickBot="1">
      <c r="A9" s="198" t="s">
        <v>32</v>
      </c>
      <c r="B9" s="202">
        <v>40</v>
      </c>
      <c r="C9" s="202">
        <v>0</v>
      </c>
      <c r="D9" s="202">
        <v>2</v>
      </c>
      <c r="E9" s="202">
        <v>1</v>
      </c>
      <c r="F9" s="202">
        <v>3</v>
      </c>
      <c r="G9" s="202">
        <v>1</v>
      </c>
      <c r="H9" s="202"/>
      <c r="I9" s="202">
        <v>0</v>
      </c>
      <c r="J9" s="202">
        <v>5</v>
      </c>
      <c r="K9" s="202">
        <v>1</v>
      </c>
      <c r="L9" s="202">
        <v>6</v>
      </c>
      <c r="M9" s="202">
        <v>2</v>
      </c>
      <c r="N9" s="202">
        <f>SUM(L9,J9,H9,F9,D9,B9)</f>
        <v>56</v>
      </c>
      <c r="O9" s="202">
        <f>SUM(M9,K9,I9,G9,E9,C9)</f>
        <v>5</v>
      </c>
      <c r="P9" s="202">
        <f>SUM(N9:O9)</f>
        <v>61</v>
      </c>
      <c r="Q9" s="326" t="s">
        <v>423</v>
      </c>
    </row>
    <row r="10" spans="1:18" ht="30.75" customHeight="1" thickTop="1" thickBot="1">
      <c r="A10" s="196" t="s">
        <v>0</v>
      </c>
      <c r="B10" s="199">
        <f>SUM(B8:B9)</f>
        <v>47</v>
      </c>
      <c r="C10" s="199">
        <f t="shared" ref="C10:P10" si="0">SUM(C8:C9)</f>
        <v>37</v>
      </c>
      <c r="D10" s="199">
        <f t="shared" si="0"/>
        <v>3</v>
      </c>
      <c r="E10" s="199">
        <f t="shared" si="0"/>
        <v>2</v>
      </c>
      <c r="F10" s="199">
        <f t="shared" si="0"/>
        <v>3</v>
      </c>
      <c r="G10" s="199">
        <f t="shared" si="0"/>
        <v>2</v>
      </c>
      <c r="H10" s="199">
        <f t="shared" si="0"/>
        <v>0</v>
      </c>
      <c r="I10" s="199">
        <f t="shared" si="0"/>
        <v>0</v>
      </c>
      <c r="J10" s="199">
        <f t="shared" si="0"/>
        <v>10</v>
      </c>
      <c r="K10" s="199">
        <f t="shared" si="0"/>
        <v>6</v>
      </c>
      <c r="L10" s="199">
        <f t="shared" si="0"/>
        <v>6</v>
      </c>
      <c r="M10" s="199">
        <f t="shared" si="0"/>
        <v>5</v>
      </c>
      <c r="N10" s="199">
        <f t="shared" si="0"/>
        <v>69</v>
      </c>
      <c r="O10" s="199">
        <f t="shared" si="0"/>
        <v>52</v>
      </c>
      <c r="P10" s="199">
        <f t="shared" si="0"/>
        <v>121</v>
      </c>
      <c r="Q10" s="331" t="s">
        <v>316</v>
      </c>
    </row>
    <row r="11" spans="1:18" ht="13.5" thickTop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</sheetData>
  <mergeCells count="19">
    <mergeCell ref="A1:Q1"/>
    <mergeCell ref="A2:Q2"/>
    <mergeCell ref="P3:Q3"/>
    <mergeCell ref="B4:C4"/>
    <mergeCell ref="D4:E4"/>
    <mergeCell ref="F4:G4"/>
    <mergeCell ref="H4:I4"/>
    <mergeCell ref="J4:K4"/>
    <mergeCell ref="L4:M4"/>
    <mergeCell ref="N5:P5"/>
    <mergeCell ref="A4:A7"/>
    <mergeCell ref="Q4:Q7"/>
    <mergeCell ref="B5:C5"/>
    <mergeCell ref="D5:E5"/>
    <mergeCell ref="F5:G5"/>
    <mergeCell ref="H5:I5"/>
    <mergeCell ref="J5:K5"/>
    <mergeCell ref="L5:M5"/>
    <mergeCell ref="N4:P4"/>
  </mergeCells>
  <printOptions horizontalCentered="1"/>
  <pageMargins left="1" right="1" top="1.5" bottom="1" header="1.5" footer="1"/>
  <pageSetup paperSize="9" scale="85" orientation="landscape" r:id="rId1"/>
  <headerFooter alignWithMargins="0">
    <oddFooter xml:space="preserve">&amp;C&amp;12 44&amp;10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L23"/>
  <sheetViews>
    <sheetView rightToLeft="1" view="pageBreakPreview" zoomScale="75" zoomScaleNormal="75" zoomScaleSheetLayoutView="75" workbookViewId="0">
      <selection activeCell="I17" sqref="I17"/>
    </sheetView>
  </sheetViews>
  <sheetFormatPr defaultRowHeight="12.75"/>
  <cols>
    <col min="1" max="1" width="14.28515625" customWidth="1"/>
    <col min="2" max="3" width="11.7109375" customWidth="1"/>
    <col min="4" max="4" width="13.85546875" customWidth="1"/>
    <col min="5" max="7" width="11.7109375" customWidth="1"/>
    <col min="8" max="8" width="10" customWidth="1"/>
    <col min="9" max="9" width="10.5703125" customWidth="1"/>
    <col min="10" max="11" width="11.7109375" customWidth="1"/>
    <col min="12" max="12" width="17.7109375" customWidth="1"/>
  </cols>
  <sheetData>
    <row r="1" spans="1:12" s="1" customFormat="1" ht="19.5" customHeight="1">
      <c r="A1" s="577" t="s">
        <v>768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</row>
    <row r="2" spans="1:12" ht="30.75" customHeight="1">
      <c r="A2" s="637" t="s">
        <v>769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</row>
    <row r="3" spans="1:12" ht="24.75" customHeight="1" thickBot="1">
      <c r="A3" s="584" t="s">
        <v>285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289" t="s">
        <v>440</v>
      </c>
    </row>
    <row r="4" spans="1:12" ht="21" customHeight="1" thickTop="1">
      <c r="A4" s="638" t="s">
        <v>66</v>
      </c>
      <c r="B4" s="645" t="s">
        <v>70</v>
      </c>
      <c r="C4" s="645" t="s">
        <v>154</v>
      </c>
      <c r="D4" s="645"/>
      <c r="E4" s="645"/>
      <c r="F4" s="645" t="s">
        <v>155</v>
      </c>
      <c r="G4" s="645"/>
      <c r="H4" s="645"/>
      <c r="I4" s="645" t="s">
        <v>239</v>
      </c>
      <c r="J4" s="645"/>
      <c r="K4" s="645"/>
      <c r="L4" s="822" t="s">
        <v>300</v>
      </c>
    </row>
    <row r="5" spans="1:12" ht="21" customHeight="1">
      <c r="A5" s="640"/>
      <c r="B5" s="639"/>
      <c r="C5" s="768" t="s">
        <v>442</v>
      </c>
      <c r="D5" s="768"/>
      <c r="E5" s="768"/>
      <c r="F5" s="768" t="s">
        <v>424</v>
      </c>
      <c r="G5" s="768"/>
      <c r="H5" s="768"/>
      <c r="I5" s="768" t="s">
        <v>425</v>
      </c>
      <c r="J5" s="768"/>
      <c r="K5" s="768"/>
      <c r="L5" s="823"/>
    </row>
    <row r="6" spans="1:12" ht="20.100000000000001" customHeight="1" thickBot="1">
      <c r="A6" s="784"/>
      <c r="B6" s="294" t="s">
        <v>441</v>
      </c>
      <c r="C6" s="294" t="s">
        <v>333</v>
      </c>
      <c r="D6" s="294" t="s">
        <v>334</v>
      </c>
      <c r="E6" s="294" t="s">
        <v>335</v>
      </c>
      <c r="F6" s="294" t="s">
        <v>333</v>
      </c>
      <c r="G6" s="294" t="s">
        <v>334</v>
      </c>
      <c r="H6" s="294" t="s">
        <v>335</v>
      </c>
      <c r="I6" s="294" t="s">
        <v>333</v>
      </c>
      <c r="J6" s="294" t="s">
        <v>334</v>
      </c>
      <c r="K6" s="294" t="s">
        <v>335</v>
      </c>
      <c r="L6" s="824"/>
    </row>
    <row r="7" spans="1:12" ht="20.100000000000001" customHeight="1" thickTop="1">
      <c r="A7" s="219" t="s">
        <v>295</v>
      </c>
      <c r="B7" s="88">
        <v>5</v>
      </c>
      <c r="C7" s="526" t="s">
        <v>246</v>
      </c>
      <c r="D7" s="526" t="s">
        <v>246</v>
      </c>
      <c r="E7" s="88" t="s">
        <v>246</v>
      </c>
      <c r="F7" s="526" t="s">
        <v>246</v>
      </c>
      <c r="G7" s="526" t="s">
        <v>246</v>
      </c>
      <c r="H7" s="526" t="s">
        <v>246</v>
      </c>
      <c r="I7" s="526" t="s">
        <v>246</v>
      </c>
      <c r="J7" s="526" t="s">
        <v>246</v>
      </c>
      <c r="K7" s="88" t="s">
        <v>246</v>
      </c>
      <c r="L7" s="313" t="s">
        <v>301</v>
      </c>
    </row>
    <row r="8" spans="1:12" ht="20.100000000000001" customHeight="1">
      <c r="A8" s="217" t="s">
        <v>39</v>
      </c>
      <c r="B8" s="90">
        <v>1</v>
      </c>
      <c r="C8" s="90">
        <v>26</v>
      </c>
      <c r="D8" s="90">
        <v>24</v>
      </c>
      <c r="E8" s="90">
        <f>SUM(C8:D8)</f>
        <v>50</v>
      </c>
      <c r="F8" s="90">
        <v>0</v>
      </c>
      <c r="G8" s="90">
        <v>0</v>
      </c>
      <c r="H8" s="90">
        <f>SUM(F8:G8)</f>
        <v>0</v>
      </c>
      <c r="I8" s="90">
        <v>15</v>
      </c>
      <c r="J8" s="90">
        <v>10</v>
      </c>
      <c r="K8" s="90">
        <f>SUM(I8:J8)</f>
        <v>25</v>
      </c>
      <c r="L8" s="281" t="s">
        <v>302</v>
      </c>
    </row>
    <row r="9" spans="1:12" ht="20.100000000000001" customHeight="1">
      <c r="A9" s="217" t="s">
        <v>29</v>
      </c>
      <c r="B9" s="90">
        <v>3</v>
      </c>
      <c r="C9" s="90">
        <v>51</v>
      </c>
      <c r="D9" s="90">
        <v>31</v>
      </c>
      <c r="E9" s="376">
        <f t="shared" ref="E9:E21" si="0">SUM(C9:D9)</f>
        <v>82</v>
      </c>
      <c r="F9" s="90">
        <v>6</v>
      </c>
      <c r="G9" s="90">
        <v>3</v>
      </c>
      <c r="H9" s="376">
        <f t="shared" ref="H9:H21" si="1">SUM(F9:G9)</f>
        <v>9</v>
      </c>
      <c r="I9" s="90">
        <v>5</v>
      </c>
      <c r="J9" s="90">
        <v>10</v>
      </c>
      <c r="K9" s="376">
        <f t="shared" ref="K9:K21" si="2">SUM(I9:J9)</f>
        <v>15</v>
      </c>
      <c r="L9" s="281" t="s">
        <v>303</v>
      </c>
    </row>
    <row r="10" spans="1:12" ht="20.100000000000001" customHeight="1">
      <c r="A10" s="217" t="s">
        <v>40</v>
      </c>
      <c r="B10" s="90">
        <v>1</v>
      </c>
      <c r="C10" s="90">
        <v>34</v>
      </c>
      <c r="D10" s="90">
        <v>18</v>
      </c>
      <c r="E10" s="376">
        <f t="shared" si="0"/>
        <v>52</v>
      </c>
      <c r="F10" s="90">
        <v>1</v>
      </c>
      <c r="G10" s="90">
        <v>0</v>
      </c>
      <c r="H10" s="376">
        <f t="shared" si="1"/>
        <v>1</v>
      </c>
      <c r="I10" s="90">
        <v>2</v>
      </c>
      <c r="J10" s="90">
        <v>18</v>
      </c>
      <c r="K10" s="376">
        <f t="shared" si="2"/>
        <v>20</v>
      </c>
      <c r="L10" s="281" t="s">
        <v>304</v>
      </c>
    </row>
    <row r="11" spans="1:12" ht="20.100000000000001" customHeight="1">
      <c r="A11" s="217" t="s">
        <v>30</v>
      </c>
      <c r="B11" s="90">
        <v>24</v>
      </c>
      <c r="C11" s="90">
        <v>1050</v>
      </c>
      <c r="D11" s="90">
        <v>652</v>
      </c>
      <c r="E11" s="376">
        <f t="shared" si="0"/>
        <v>1702</v>
      </c>
      <c r="F11" s="90">
        <v>136</v>
      </c>
      <c r="G11" s="90">
        <v>122</v>
      </c>
      <c r="H11" s="376">
        <f t="shared" si="1"/>
        <v>258</v>
      </c>
      <c r="I11" s="90">
        <v>457</v>
      </c>
      <c r="J11" s="90">
        <v>469</v>
      </c>
      <c r="K11" s="376">
        <f t="shared" si="2"/>
        <v>926</v>
      </c>
      <c r="L11" s="281" t="s">
        <v>305</v>
      </c>
    </row>
    <row r="12" spans="1:12" ht="20.100000000000001" customHeight="1">
      <c r="A12" s="217" t="s">
        <v>41</v>
      </c>
      <c r="B12" s="90">
        <v>3</v>
      </c>
      <c r="C12" s="90">
        <v>56</v>
      </c>
      <c r="D12" s="90">
        <v>34</v>
      </c>
      <c r="E12" s="376">
        <f t="shared" si="0"/>
        <v>90</v>
      </c>
      <c r="F12" s="90">
        <v>26</v>
      </c>
      <c r="G12" s="90">
        <v>8</v>
      </c>
      <c r="H12" s="376">
        <f t="shared" si="1"/>
        <v>34</v>
      </c>
      <c r="I12" s="90">
        <v>9</v>
      </c>
      <c r="J12" s="90">
        <v>8</v>
      </c>
      <c r="K12" s="376">
        <f t="shared" si="2"/>
        <v>17</v>
      </c>
      <c r="L12" s="281" t="s">
        <v>306</v>
      </c>
    </row>
    <row r="13" spans="1:12" ht="20.100000000000001" customHeight="1">
      <c r="A13" s="217" t="s">
        <v>31</v>
      </c>
      <c r="B13" s="90">
        <v>2</v>
      </c>
      <c r="C13" s="90">
        <v>63</v>
      </c>
      <c r="D13" s="90">
        <v>38</v>
      </c>
      <c r="E13" s="376">
        <f t="shared" si="0"/>
        <v>101</v>
      </c>
      <c r="F13" s="90">
        <v>7</v>
      </c>
      <c r="G13" s="90">
        <v>8</v>
      </c>
      <c r="H13" s="376">
        <f t="shared" si="1"/>
        <v>15</v>
      </c>
      <c r="I13" s="90">
        <v>12</v>
      </c>
      <c r="J13" s="90">
        <v>31</v>
      </c>
      <c r="K13" s="376">
        <f t="shared" si="2"/>
        <v>43</v>
      </c>
      <c r="L13" s="281" t="s">
        <v>307</v>
      </c>
    </row>
    <row r="14" spans="1:12" ht="20.100000000000001" customHeight="1">
      <c r="A14" s="217" t="s">
        <v>32</v>
      </c>
      <c r="B14" s="90">
        <v>2</v>
      </c>
      <c r="C14" s="90">
        <v>56</v>
      </c>
      <c r="D14" s="90">
        <v>47</v>
      </c>
      <c r="E14" s="376">
        <f t="shared" si="0"/>
        <v>103</v>
      </c>
      <c r="F14" s="90">
        <v>25</v>
      </c>
      <c r="G14" s="90">
        <v>8</v>
      </c>
      <c r="H14" s="376">
        <f t="shared" si="1"/>
        <v>33</v>
      </c>
      <c r="I14" s="90">
        <v>16</v>
      </c>
      <c r="J14" s="90">
        <v>32</v>
      </c>
      <c r="K14" s="376">
        <f t="shared" si="2"/>
        <v>48</v>
      </c>
      <c r="L14" s="281" t="s">
        <v>308</v>
      </c>
    </row>
    <row r="15" spans="1:12" ht="20.100000000000001" customHeight="1">
      <c r="A15" s="217" t="s">
        <v>33</v>
      </c>
      <c r="B15" s="90">
        <v>5</v>
      </c>
      <c r="C15" s="90">
        <v>173</v>
      </c>
      <c r="D15" s="90">
        <v>111</v>
      </c>
      <c r="E15" s="376">
        <f t="shared" si="0"/>
        <v>284</v>
      </c>
      <c r="F15" s="90">
        <v>18</v>
      </c>
      <c r="G15" s="90">
        <v>8</v>
      </c>
      <c r="H15" s="376">
        <f t="shared" si="1"/>
        <v>26</v>
      </c>
      <c r="I15" s="90">
        <v>21</v>
      </c>
      <c r="J15" s="90">
        <v>34</v>
      </c>
      <c r="K15" s="376">
        <f t="shared" si="2"/>
        <v>55</v>
      </c>
      <c r="L15" s="281" t="s">
        <v>309</v>
      </c>
    </row>
    <row r="16" spans="1:12" ht="20.100000000000001" customHeight="1">
      <c r="A16" s="100" t="s">
        <v>21</v>
      </c>
      <c r="B16" s="90">
        <v>3</v>
      </c>
      <c r="C16" s="90">
        <v>103</v>
      </c>
      <c r="D16" s="90">
        <v>54</v>
      </c>
      <c r="E16" s="376">
        <f t="shared" si="0"/>
        <v>157</v>
      </c>
      <c r="F16" s="90">
        <v>7</v>
      </c>
      <c r="G16" s="90">
        <v>8</v>
      </c>
      <c r="H16" s="376">
        <f t="shared" si="1"/>
        <v>15</v>
      </c>
      <c r="I16" s="90">
        <v>41</v>
      </c>
      <c r="J16" s="90">
        <v>57</v>
      </c>
      <c r="K16" s="376">
        <f t="shared" si="2"/>
        <v>98</v>
      </c>
      <c r="L16" s="108" t="s">
        <v>310</v>
      </c>
    </row>
    <row r="17" spans="1:12" ht="20.100000000000001" customHeight="1">
      <c r="A17" s="217" t="s">
        <v>22</v>
      </c>
      <c r="B17" s="90">
        <v>4</v>
      </c>
      <c r="C17" s="90">
        <v>103</v>
      </c>
      <c r="D17" s="90">
        <v>54</v>
      </c>
      <c r="E17" s="376">
        <f t="shared" si="0"/>
        <v>157</v>
      </c>
      <c r="F17" s="90">
        <v>5</v>
      </c>
      <c r="G17" s="90">
        <v>0</v>
      </c>
      <c r="H17" s="376">
        <f t="shared" si="1"/>
        <v>5</v>
      </c>
      <c r="I17" s="90">
        <v>15</v>
      </c>
      <c r="J17" s="90">
        <v>50</v>
      </c>
      <c r="K17" s="376">
        <f t="shared" si="2"/>
        <v>65</v>
      </c>
      <c r="L17" s="281" t="s">
        <v>311</v>
      </c>
    </row>
    <row r="18" spans="1:12" ht="20.100000000000001" customHeight="1">
      <c r="A18" s="217" t="s">
        <v>34</v>
      </c>
      <c r="B18" s="90">
        <v>1</v>
      </c>
      <c r="C18" s="90">
        <v>21</v>
      </c>
      <c r="D18" s="90">
        <v>27</v>
      </c>
      <c r="E18" s="376">
        <f t="shared" si="0"/>
        <v>48</v>
      </c>
      <c r="F18" s="90">
        <v>7</v>
      </c>
      <c r="G18" s="90">
        <v>5</v>
      </c>
      <c r="H18" s="376">
        <f t="shared" si="1"/>
        <v>12</v>
      </c>
      <c r="I18" s="90">
        <v>9</v>
      </c>
      <c r="J18" s="90">
        <v>14</v>
      </c>
      <c r="K18" s="376">
        <f t="shared" si="2"/>
        <v>23</v>
      </c>
      <c r="L18" s="281" t="s">
        <v>312</v>
      </c>
    </row>
    <row r="19" spans="1:12" ht="20.100000000000001" customHeight="1">
      <c r="A19" s="217" t="s">
        <v>35</v>
      </c>
      <c r="B19" s="90">
        <v>3</v>
      </c>
      <c r="C19" s="90">
        <v>83</v>
      </c>
      <c r="D19" s="90">
        <v>38</v>
      </c>
      <c r="E19" s="376">
        <f t="shared" si="0"/>
        <v>121</v>
      </c>
      <c r="F19" s="90">
        <v>64</v>
      </c>
      <c r="G19" s="90">
        <v>27</v>
      </c>
      <c r="H19" s="376">
        <f t="shared" si="1"/>
        <v>91</v>
      </c>
      <c r="I19" s="90">
        <v>22</v>
      </c>
      <c r="J19" s="90">
        <v>60</v>
      </c>
      <c r="K19" s="376">
        <f t="shared" si="2"/>
        <v>82</v>
      </c>
      <c r="L19" s="281" t="s">
        <v>313</v>
      </c>
    </row>
    <row r="20" spans="1:12" ht="20.100000000000001" customHeight="1">
      <c r="A20" s="217" t="s">
        <v>36</v>
      </c>
      <c r="B20" s="90">
        <v>1</v>
      </c>
      <c r="C20" s="90">
        <v>55</v>
      </c>
      <c r="D20" s="90">
        <v>24</v>
      </c>
      <c r="E20" s="376">
        <f t="shared" si="0"/>
        <v>79</v>
      </c>
      <c r="F20" s="90">
        <v>0</v>
      </c>
      <c r="G20" s="90">
        <v>0</v>
      </c>
      <c r="H20" s="376">
        <f t="shared" si="1"/>
        <v>0</v>
      </c>
      <c r="I20" s="90">
        <v>11</v>
      </c>
      <c r="J20" s="90">
        <v>22</v>
      </c>
      <c r="K20" s="376">
        <f t="shared" si="2"/>
        <v>33</v>
      </c>
      <c r="L20" s="281" t="s">
        <v>314</v>
      </c>
    </row>
    <row r="21" spans="1:12" ht="20.100000000000001" customHeight="1" thickBot="1">
      <c r="A21" s="218" t="s">
        <v>37</v>
      </c>
      <c r="B21" s="91">
        <v>5</v>
      </c>
      <c r="C21" s="91">
        <v>124</v>
      </c>
      <c r="D21" s="91">
        <v>116</v>
      </c>
      <c r="E21" s="376">
        <f t="shared" si="0"/>
        <v>240</v>
      </c>
      <c r="F21" s="91">
        <v>20</v>
      </c>
      <c r="G21" s="91">
        <v>4</v>
      </c>
      <c r="H21" s="376">
        <f t="shared" si="1"/>
        <v>24</v>
      </c>
      <c r="I21" s="91">
        <v>24</v>
      </c>
      <c r="J21" s="91">
        <v>43</v>
      </c>
      <c r="K21" s="376">
        <f t="shared" si="2"/>
        <v>67</v>
      </c>
      <c r="L21" s="277" t="s">
        <v>315</v>
      </c>
    </row>
    <row r="22" spans="1:12" ht="20.100000000000001" customHeight="1" thickTop="1" thickBot="1">
      <c r="A22" s="159" t="s">
        <v>0</v>
      </c>
      <c r="B22" s="66">
        <f>SUM(B7:B21)</f>
        <v>63</v>
      </c>
      <c r="C22" s="66">
        <f>SUM(C8:C21)</f>
        <v>1998</v>
      </c>
      <c r="D22" s="66">
        <f>SUM(D8:D21)</f>
        <v>1268</v>
      </c>
      <c r="E22" s="66">
        <f t="shared" ref="E22:K22" si="3">SUM(E7:E21)</f>
        <v>3266</v>
      </c>
      <c r="F22" s="66">
        <f t="shared" si="3"/>
        <v>322</v>
      </c>
      <c r="G22" s="66">
        <f t="shared" si="3"/>
        <v>201</v>
      </c>
      <c r="H22" s="66">
        <f t="shared" si="3"/>
        <v>523</v>
      </c>
      <c r="I22" s="66">
        <f t="shared" si="3"/>
        <v>659</v>
      </c>
      <c r="J22" s="66">
        <f t="shared" si="3"/>
        <v>858</v>
      </c>
      <c r="K22" s="66">
        <f t="shared" si="3"/>
        <v>1517</v>
      </c>
      <c r="L22" s="235" t="s">
        <v>316</v>
      </c>
    </row>
    <row r="23" spans="1:12" ht="13.5" thickTop="1">
      <c r="A23" s="821" t="s">
        <v>551</v>
      </c>
      <c r="B23" s="821"/>
      <c r="C23" s="821"/>
      <c r="D23" s="821"/>
      <c r="E23" s="821"/>
      <c r="L23" s="8" t="s">
        <v>692</v>
      </c>
    </row>
  </sheetData>
  <mergeCells count="13">
    <mergeCell ref="A1:L1"/>
    <mergeCell ref="A2:L2"/>
    <mergeCell ref="A23:E23"/>
    <mergeCell ref="C5:E5"/>
    <mergeCell ref="F5:H5"/>
    <mergeCell ref="I5:K5"/>
    <mergeCell ref="B4:B5"/>
    <mergeCell ref="A3:K3"/>
    <mergeCell ref="L4:L6"/>
    <mergeCell ref="C4:E4"/>
    <mergeCell ref="F4:H4"/>
    <mergeCell ref="I4:K4"/>
    <mergeCell ref="A4:A6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AE31"/>
  <sheetViews>
    <sheetView rightToLeft="1" view="pageBreakPreview" zoomScale="75" zoomScaleNormal="75" zoomScaleSheetLayoutView="75" workbookViewId="0">
      <selection activeCell="I17" sqref="I17"/>
    </sheetView>
  </sheetViews>
  <sheetFormatPr defaultRowHeight="12.75"/>
  <cols>
    <col min="1" max="1" width="12.42578125" customWidth="1"/>
    <col min="2" max="2" width="6.140625" customWidth="1"/>
    <col min="3" max="3" width="5.140625" customWidth="1"/>
    <col min="4" max="4" width="6" customWidth="1"/>
    <col min="5" max="5" width="5.5703125" customWidth="1"/>
    <col min="6" max="8" width="5.7109375" customWidth="1"/>
    <col min="9" max="9" width="5.5703125" customWidth="1"/>
    <col min="10" max="10" width="5.28515625" customWidth="1"/>
    <col min="11" max="12" width="5.5703125" customWidth="1"/>
    <col min="13" max="13" width="5.7109375" customWidth="1"/>
    <col min="14" max="14" width="4.42578125" customWidth="1"/>
    <col min="15" max="15" width="5" customWidth="1"/>
    <col min="16" max="16" width="5.7109375" customWidth="1"/>
    <col min="17" max="18" width="5.5703125" customWidth="1"/>
    <col min="19" max="19" width="4.85546875" customWidth="1"/>
    <col min="20" max="20" width="5.42578125" customWidth="1"/>
    <col min="21" max="21" width="5" customWidth="1"/>
    <col min="22" max="22" width="4.5703125" customWidth="1"/>
    <col min="23" max="23" width="5" customWidth="1"/>
    <col min="24" max="24" width="6" customWidth="1"/>
    <col min="25" max="25" width="4.85546875" customWidth="1"/>
    <col min="26" max="26" width="7.42578125" customWidth="1"/>
    <col min="27" max="27" width="7" customWidth="1"/>
    <col min="28" max="28" width="7.28515625" customWidth="1"/>
    <col min="29" max="29" width="15.140625" customWidth="1"/>
    <col min="30" max="31" width="3.7109375" customWidth="1"/>
    <col min="32" max="33" width="5.7109375" customWidth="1"/>
  </cols>
  <sheetData>
    <row r="1" spans="1:31" s="1" customFormat="1" ht="16.5" customHeight="1">
      <c r="A1" s="628"/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</row>
    <row r="2" spans="1:31" s="27" customFormat="1" ht="22.5" customHeight="1">
      <c r="A2" s="628" t="s">
        <v>770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  <c r="AA2" s="628"/>
      <c r="AB2" s="628"/>
      <c r="AC2" s="628"/>
      <c r="AD2" s="18"/>
      <c r="AE2" s="18"/>
    </row>
    <row r="3" spans="1:31" s="27" customFormat="1" ht="22.5" customHeight="1">
      <c r="A3" s="578" t="s">
        <v>771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18"/>
      <c r="AE3" s="18"/>
    </row>
    <row r="4" spans="1:31" s="27" customFormat="1" ht="20.25" customHeight="1" thickBot="1">
      <c r="A4" s="308" t="s">
        <v>286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40"/>
      <c r="AC4" s="344" t="s">
        <v>505</v>
      </c>
      <c r="AD4" s="345"/>
      <c r="AE4" s="18"/>
    </row>
    <row r="5" spans="1:31" s="28" customFormat="1" ht="20.100000000000001" customHeight="1" thickTop="1">
      <c r="A5" s="810" t="s">
        <v>1</v>
      </c>
      <c r="B5" s="778" t="s">
        <v>881</v>
      </c>
      <c r="C5" s="778"/>
      <c r="D5" s="782" t="s">
        <v>856</v>
      </c>
      <c r="E5" s="782"/>
      <c r="F5" s="782" t="s">
        <v>861</v>
      </c>
      <c r="G5" s="782"/>
      <c r="H5" s="782" t="s">
        <v>862</v>
      </c>
      <c r="I5" s="782"/>
      <c r="J5" s="782" t="s">
        <v>863</v>
      </c>
      <c r="K5" s="782"/>
      <c r="L5" s="782" t="s">
        <v>859</v>
      </c>
      <c r="M5" s="782"/>
      <c r="N5" s="782" t="s">
        <v>864</v>
      </c>
      <c r="O5" s="782"/>
      <c r="P5" s="782" t="s">
        <v>880</v>
      </c>
      <c r="Q5" s="782"/>
      <c r="R5" s="782" t="s">
        <v>866</v>
      </c>
      <c r="S5" s="782"/>
      <c r="T5" s="782" t="s">
        <v>867</v>
      </c>
      <c r="U5" s="782"/>
      <c r="V5" s="782" t="s">
        <v>868</v>
      </c>
      <c r="W5" s="782"/>
      <c r="X5" s="818" t="s">
        <v>156</v>
      </c>
      <c r="Y5" s="818"/>
      <c r="Z5" s="810" t="s">
        <v>0</v>
      </c>
      <c r="AA5" s="810"/>
      <c r="AB5" s="810"/>
      <c r="AC5" s="695" t="s">
        <v>300</v>
      </c>
    </row>
    <row r="6" spans="1:31" s="28" customFormat="1" ht="23.25" customHeight="1">
      <c r="A6" s="811"/>
      <c r="B6" s="825" t="s">
        <v>882</v>
      </c>
      <c r="C6" s="825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826" t="s">
        <v>598</v>
      </c>
      <c r="Y6" s="826"/>
      <c r="Z6" s="827" t="s">
        <v>316</v>
      </c>
      <c r="AA6" s="639"/>
      <c r="AB6" s="639"/>
      <c r="AC6" s="776"/>
    </row>
    <row r="7" spans="1:31" ht="24" customHeight="1">
      <c r="A7" s="811"/>
      <c r="B7" s="180" t="s">
        <v>9</v>
      </c>
      <c r="C7" s="180" t="s">
        <v>10</v>
      </c>
      <c r="D7" s="180" t="s">
        <v>9</v>
      </c>
      <c r="E7" s="180" t="s">
        <v>10</v>
      </c>
      <c r="F7" s="180" t="s">
        <v>9</v>
      </c>
      <c r="G7" s="180" t="s">
        <v>10</v>
      </c>
      <c r="H7" s="180" t="s">
        <v>9</v>
      </c>
      <c r="I7" s="180" t="s">
        <v>10</v>
      </c>
      <c r="J7" s="180" t="s">
        <v>9</v>
      </c>
      <c r="K7" s="180" t="s">
        <v>10</v>
      </c>
      <c r="L7" s="180" t="s">
        <v>9</v>
      </c>
      <c r="M7" s="180" t="s">
        <v>10</v>
      </c>
      <c r="N7" s="180" t="s">
        <v>9</v>
      </c>
      <c r="O7" s="180" t="s">
        <v>10</v>
      </c>
      <c r="P7" s="180" t="s">
        <v>9</v>
      </c>
      <c r="Q7" s="180" t="s">
        <v>10</v>
      </c>
      <c r="R7" s="180" t="s">
        <v>9</v>
      </c>
      <c r="S7" s="180" t="s">
        <v>10</v>
      </c>
      <c r="T7" s="180" t="s">
        <v>9</v>
      </c>
      <c r="U7" s="180" t="s">
        <v>10</v>
      </c>
      <c r="V7" s="180" t="s">
        <v>9</v>
      </c>
      <c r="W7" s="180" t="s">
        <v>10</v>
      </c>
      <c r="X7" s="180" t="s">
        <v>9</v>
      </c>
      <c r="Y7" s="180" t="s">
        <v>10</v>
      </c>
      <c r="Z7" s="180" t="s">
        <v>9</v>
      </c>
      <c r="AA7" s="180" t="s">
        <v>10</v>
      </c>
      <c r="AB7" s="180" t="s">
        <v>11</v>
      </c>
      <c r="AC7" s="776"/>
    </row>
    <row r="8" spans="1:31" ht="21" customHeight="1" thickBot="1">
      <c r="A8" s="811"/>
      <c r="B8" s="329" t="s">
        <v>333</v>
      </c>
      <c r="C8" s="329" t="s">
        <v>334</v>
      </c>
      <c r="D8" s="329" t="s">
        <v>333</v>
      </c>
      <c r="E8" s="329" t="s">
        <v>334</v>
      </c>
      <c r="F8" s="329" t="s">
        <v>333</v>
      </c>
      <c r="G8" s="329" t="s">
        <v>334</v>
      </c>
      <c r="H8" s="329" t="s">
        <v>333</v>
      </c>
      <c r="I8" s="329" t="s">
        <v>334</v>
      </c>
      <c r="J8" s="329" t="s">
        <v>333</v>
      </c>
      <c r="K8" s="329" t="s">
        <v>334</v>
      </c>
      <c r="L8" s="329" t="s">
        <v>333</v>
      </c>
      <c r="M8" s="329" t="s">
        <v>334</v>
      </c>
      <c r="N8" s="329" t="s">
        <v>333</v>
      </c>
      <c r="O8" s="329" t="s">
        <v>334</v>
      </c>
      <c r="P8" s="329" t="s">
        <v>333</v>
      </c>
      <c r="Q8" s="329" t="s">
        <v>334</v>
      </c>
      <c r="R8" s="329" t="s">
        <v>333</v>
      </c>
      <c r="S8" s="329" t="s">
        <v>334</v>
      </c>
      <c r="T8" s="329" t="s">
        <v>333</v>
      </c>
      <c r="U8" s="329" t="s">
        <v>334</v>
      </c>
      <c r="V8" s="329" t="s">
        <v>333</v>
      </c>
      <c r="W8" s="329" t="s">
        <v>334</v>
      </c>
      <c r="X8" s="329" t="s">
        <v>333</v>
      </c>
      <c r="Y8" s="329" t="s">
        <v>334</v>
      </c>
      <c r="Z8" s="329" t="s">
        <v>333</v>
      </c>
      <c r="AA8" s="329" t="s">
        <v>334</v>
      </c>
      <c r="AB8" s="329" t="s">
        <v>335</v>
      </c>
      <c r="AC8" s="786"/>
    </row>
    <row r="9" spans="1:31" ht="28.5" customHeight="1" thickTop="1">
      <c r="A9" s="190" t="s">
        <v>28</v>
      </c>
      <c r="B9" s="104" t="s">
        <v>246</v>
      </c>
      <c r="C9" s="104" t="s">
        <v>246</v>
      </c>
      <c r="D9" s="104" t="s">
        <v>246</v>
      </c>
      <c r="E9" s="104" t="s">
        <v>246</v>
      </c>
      <c r="F9" s="104" t="s">
        <v>246</v>
      </c>
      <c r="G9" s="104" t="s">
        <v>246</v>
      </c>
      <c r="H9" s="104" t="s">
        <v>246</v>
      </c>
      <c r="I9" s="112" t="s">
        <v>246</v>
      </c>
      <c r="J9" s="112" t="s">
        <v>246</v>
      </c>
      <c r="K9" s="112" t="s">
        <v>246</v>
      </c>
      <c r="L9" s="112" t="s">
        <v>246</v>
      </c>
      <c r="M9" s="112" t="s">
        <v>246</v>
      </c>
      <c r="N9" s="112" t="s">
        <v>246</v>
      </c>
      <c r="O9" s="112" t="s">
        <v>246</v>
      </c>
      <c r="P9" s="112" t="s">
        <v>246</v>
      </c>
      <c r="Q9" s="112" t="s">
        <v>246</v>
      </c>
      <c r="R9" s="112" t="s">
        <v>246</v>
      </c>
      <c r="S9" s="112" t="s">
        <v>246</v>
      </c>
      <c r="T9" s="112" t="s">
        <v>246</v>
      </c>
      <c r="U9" s="112" t="s">
        <v>246</v>
      </c>
      <c r="V9" s="112" t="s">
        <v>246</v>
      </c>
      <c r="W9" s="104" t="s">
        <v>246</v>
      </c>
      <c r="X9" s="104" t="s">
        <v>246</v>
      </c>
      <c r="Y9" s="104" t="s">
        <v>246</v>
      </c>
      <c r="Z9" s="104" t="s">
        <v>246</v>
      </c>
      <c r="AA9" s="104" t="s">
        <v>246</v>
      </c>
      <c r="AB9" s="104" t="s">
        <v>246</v>
      </c>
      <c r="AC9" s="323" t="s">
        <v>301</v>
      </c>
    </row>
    <row r="10" spans="1:31" ht="25.5" customHeight="1">
      <c r="A10" s="192" t="s">
        <v>13</v>
      </c>
      <c r="B10" s="234">
        <v>4</v>
      </c>
      <c r="C10" s="234">
        <v>3</v>
      </c>
      <c r="D10" s="234">
        <v>9</v>
      </c>
      <c r="E10" s="234">
        <v>7</v>
      </c>
      <c r="F10" s="234">
        <v>9</v>
      </c>
      <c r="G10" s="234">
        <v>10</v>
      </c>
      <c r="H10" s="234">
        <v>4</v>
      </c>
      <c r="I10" s="200">
        <v>4</v>
      </c>
      <c r="J10" s="200">
        <v>0</v>
      </c>
      <c r="K10" s="200">
        <v>0</v>
      </c>
      <c r="L10" s="200">
        <v>0</v>
      </c>
      <c r="M10" s="200">
        <v>0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v>0</v>
      </c>
      <c r="U10" s="200">
        <v>0</v>
      </c>
      <c r="V10" s="200">
        <v>0</v>
      </c>
      <c r="W10" s="200">
        <v>0</v>
      </c>
      <c r="X10" s="234">
        <v>0</v>
      </c>
      <c r="Y10" s="234">
        <v>0</v>
      </c>
      <c r="Z10" s="200">
        <f t="shared" ref="Z10" si="0">SUM(X10,V10,T10,R10,P10,N10,L10,J10,H10,F10,D10,B10)</f>
        <v>26</v>
      </c>
      <c r="AA10" s="200">
        <f t="shared" ref="AA10" si="1">SUM(Y10,W10,U10,S10,Q10,O10,M10,K10,I10,G10,E10,C10)</f>
        <v>24</v>
      </c>
      <c r="AB10" s="200">
        <f t="shared" ref="AB10" si="2">SUM(Z10:AA10)</f>
        <v>50</v>
      </c>
      <c r="AC10" s="292" t="s">
        <v>302</v>
      </c>
    </row>
    <row r="11" spans="1:31" ht="24.75" customHeight="1">
      <c r="A11" s="192" t="s">
        <v>29</v>
      </c>
      <c r="B11" s="200">
        <v>0</v>
      </c>
      <c r="C11" s="200">
        <v>0</v>
      </c>
      <c r="D11" s="200">
        <v>15</v>
      </c>
      <c r="E11" s="200">
        <v>12</v>
      </c>
      <c r="F11" s="200">
        <v>16</v>
      </c>
      <c r="G11" s="200">
        <v>9</v>
      </c>
      <c r="H11" s="200">
        <v>20</v>
      </c>
      <c r="I11" s="200">
        <v>10</v>
      </c>
      <c r="J11" s="200">
        <v>0</v>
      </c>
      <c r="K11" s="200">
        <v>0</v>
      </c>
      <c r="L11" s="200">
        <v>0</v>
      </c>
      <c r="M11" s="200">
        <v>0</v>
      </c>
      <c r="N11" s="200">
        <v>0</v>
      </c>
      <c r="O11" s="200">
        <v>0</v>
      </c>
      <c r="P11" s="200">
        <v>0</v>
      </c>
      <c r="Q11" s="200">
        <v>0</v>
      </c>
      <c r="R11" s="200">
        <v>0</v>
      </c>
      <c r="S11" s="200">
        <v>0</v>
      </c>
      <c r="T11" s="200">
        <v>0</v>
      </c>
      <c r="U11" s="200">
        <v>0</v>
      </c>
      <c r="V11" s="200">
        <v>0</v>
      </c>
      <c r="W11" s="200">
        <v>0</v>
      </c>
      <c r="X11" s="200">
        <v>0</v>
      </c>
      <c r="Y11" s="200">
        <v>0</v>
      </c>
      <c r="Z11" s="200">
        <f t="shared" ref="Z11:Z13" si="3">SUM(X11,V11,T11,R11,P11,N11,L11,J11,H11,F11,D11,B11)</f>
        <v>51</v>
      </c>
      <c r="AA11" s="200">
        <f t="shared" ref="AA11:AA13" si="4">SUM(Y11,W11,U11,S11,Q11,O11,M11,K11,I11,G11,E11,C11)</f>
        <v>31</v>
      </c>
      <c r="AB11" s="200">
        <f t="shared" ref="AB11:AB13" si="5">SUM(Z11:AA11)</f>
        <v>82</v>
      </c>
      <c r="AC11" s="292" t="s">
        <v>303</v>
      </c>
    </row>
    <row r="12" spans="1:31" ht="24.75" customHeight="1">
      <c r="A12" s="192" t="s">
        <v>15</v>
      </c>
      <c r="B12" s="200">
        <v>0</v>
      </c>
      <c r="C12" s="200">
        <v>0</v>
      </c>
      <c r="D12" s="200">
        <v>17</v>
      </c>
      <c r="E12" s="200">
        <v>8</v>
      </c>
      <c r="F12" s="200">
        <v>11</v>
      </c>
      <c r="G12" s="200">
        <v>5</v>
      </c>
      <c r="H12" s="200">
        <v>6</v>
      </c>
      <c r="I12" s="200">
        <v>5</v>
      </c>
      <c r="J12" s="200">
        <v>0</v>
      </c>
      <c r="K12" s="200">
        <v>0</v>
      </c>
      <c r="L12" s="200">
        <v>0</v>
      </c>
      <c r="M12" s="200">
        <v>0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200">
        <f t="shared" si="3"/>
        <v>34</v>
      </c>
      <c r="AA12" s="200">
        <f t="shared" si="4"/>
        <v>18</v>
      </c>
      <c r="AB12" s="200">
        <f t="shared" si="5"/>
        <v>52</v>
      </c>
      <c r="AC12" s="292" t="s">
        <v>304</v>
      </c>
    </row>
    <row r="13" spans="1:31" ht="28.5" customHeight="1">
      <c r="A13" s="192" t="s">
        <v>30</v>
      </c>
      <c r="B13" s="200">
        <v>2</v>
      </c>
      <c r="C13" s="200">
        <v>6</v>
      </c>
      <c r="D13" s="200">
        <v>287</v>
      </c>
      <c r="E13" s="200">
        <v>209</v>
      </c>
      <c r="F13" s="200">
        <v>367</v>
      </c>
      <c r="G13" s="200">
        <v>194</v>
      </c>
      <c r="H13" s="200">
        <v>256</v>
      </c>
      <c r="I13" s="200">
        <v>157</v>
      </c>
      <c r="J13" s="200">
        <v>52</v>
      </c>
      <c r="K13" s="200">
        <v>40</v>
      </c>
      <c r="L13" s="200">
        <v>0</v>
      </c>
      <c r="M13" s="200">
        <v>5</v>
      </c>
      <c r="N13" s="200">
        <v>8</v>
      </c>
      <c r="O13" s="200">
        <v>11</v>
      </c>
      <c r="P13" s="200">
        <v>30</v>
      </c>
      <c r="Q13" s="200">
        <v>12</v>
      </c>
      <c r="R13" s="200">
        <v>39</v>
      </c>
      <c r="S13" s="200">
        <v>14</v>
      </c>
      <c r="T13" s="200">
        <v>8</v>
      </c>
      <c r="U13" s="200">
        <v>4</v>
      </c>
      <c r="V13" s="200">
        <v>1</v>
      </c>
      <c r="W13" s="200">
        <v>0</v>
      </c>
      <c r="X13" s="200">
        <v>0</v>
      </c>
      <c r="Y13" s="200">
        <v>0</v>
      </c>
      <c r="Z13" s="200">
        <f t="shared" si="3"/>
        <v>1050</v>
      </c>
      <c r="AA13" s="200">
        <f t="shared" si="4"/>
        <v>652</v>
      </c>
      <c r="AB13" s="200">
        <f t="shared" si="5"/>
        <v>1702</v>
      </c>
      <c r="AC13" s="292" t="s">
        <v>305</v>
      </c>
    </row>
    <row r="14" spans="1:31" ht="28.5" customHeight="1">
      <c r="A14" s="192" t="s">
        <v>157</v>
      </c>
      <c r="B14" s="234">
        <v>2</v>
      </c>
      <c r="C14" s="234">
        <v>3</v>
      </c>
      <c r="D14" s="234">
        <v>15</v>
      </c>
      <c r="E14" s="234">
        <v>3</v>
      </c>
      <c r="F14" s="234">
        <v>11</v>
      </c>
      <c r="G14" s="234">
        <v>8</v>
      </c>
      <c r="H14" s="234">
        <v>12</v>
      </c>
      <c r="I14" s="234">
        <v>4</v>
      </c>
      <c r="J14" s="234">
        <v>7</v>
      </c>
      <c r="K14" s="234">
        <v>5</v>
      </c>
      <c r="L14" s="234">
        <v>3</v>
      </c>
      <c r="M14" s="234">
        <v>7</v>
      </c>
      <c r="N14" s="234">
        <v>6</v>
      </c>
      <c r="O14" s="234">
        <v>4</v>
      </c>
      <c r="P14" s="234">
        <v>0</v>
      </c>
      <c r="Q14" s="234">
        <v>0</v>
      </c>
      <c r="R14" s="234">
        <v>0</v>
      </c>
      <c r="S14" s="234">
        <v>0</v>
      </c>
      <c r="T14" s="234">
        <v>0</v>
      </c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00">
        <f t="shared" ref="Z14:Z23" si="6">SUM(X14,V14,T14,R14,P14,N14,L14,J14,H14,F14,D14,B14)</f>
        <v>56</v>
      </c>
      <c r="AA14" s="200">
        <f t="shared" ref="AA14:AA23" si="7">SUM(Y14,W14,U14,S14,Q14,O14,M14,K14,I14,G14,E14,C14)</f>
        <v>34</v>
      </c>
      <c r="AB14" s="200">
        <f t="shared" ref="AB14:AB23" si="8">SUM(Z14:AA14)</f>
        <v>90</v>
      </c>
      <c r="AC14" s="292" t="s">
        <v>306</v>
      </c>
    </row>
    <row r="15" spans="1:31" ht="28.5" customHeight="1">
      <c r="A15" s="192" t="s">
        <v>18</v>
      </c>
      <c r="B15" s="200">
        <v>7</v>
      </c>
      <c r="C15" s="200">
        <v>4</v>
      </c>
      <c r="D15" s="200">
        <v>14</v>
      </c>
      <c r="E15" s="200">
        <v>10</v>
      </c>
      <c r="F15" s="200">
        <v>26</v>
      </c>
      <c r="G15" s="200">
        <v>13</v>
      </c>
      <c r="H15" s="200">
        <v>12</v>
      </c>
      <c r="I15" s="200">
        <v>11</v>
      </c>
      <c r="J15" s="200">
        <v>4</v>
      </c>
      <c r="K15" s="200">
        <v>0</v>
      </c>
      <c r="L15" s="200">
        <v>0</v>
      </c>
      <c r="M15" s="200">
        <v>0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v>0</v>
      </c>
      <c r="U15" s="200">
        <v>0</v>
      </c>
      <c r="V15" s="200">
        <v>0</v>
      </c>
      <c r="W15" s="200">
        <v>0</v>
      </c>
      <c r="X15" s="200">
        <v>0</v>
      </c>
      <c r="Y15" s="200">
        <v>0</v>
      </c>
      <c r="Z15" s="200">
        <f t="shared" si="6"/>
        <v>63</v>
      </c>
      <c r="AA15" s="200">
        <f t="shared" si="7"/>
        <v>38</v>
      </c>
      <c r="AB15" s="200">
        <f t="shared" si="8"/>
        <v>101</v>
      </c>
      <c r="AC15" s="292" t="s">
        <v>307</v>
      </c>
    </row>
    <row r="16" spans="1:31" ht="27.75" customHeight="1">
      <c r="A16" s="192" t="s">
        <v>32</v>
      </c>
      <c r="B16" s="200">
        <v>5</v>
      </c>
      <c r="C16" s="200">
        <v>6</v>
      </c>
      <c r="D16" s="200">
        <v>10</v>
      </c>
      <c r="E16" s="200">
        <v>18</v>
      </c>
      <c r="F16" s="200">
        <v>21</v>
      </c>
      <c r="G16" s="200">
        <v>13</v>
      </c>
      <c r="H16" s="200">
        <v>19</v>
      </c>
      <c r="I16" s="200">
        <v>10</v>
      </c>
      <c r="J16" s="200">
        <v>1</v>
      </c>
      <c r="K16" s="200">
        <v>0</v>
      </c>
      <c r="L16" s="200">
        <v>0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0</v>
      </c>
      <c r="V16" s="200">
        <v>0</v>
      </c>
      <c r="W16" s="200">
        <v>0</v>
      </c>
      <c r="X16" s="200">
        <v>0</v>
      </c>
      <c r="Y16" s="200">
        <v>0</v>
      </c>
      <c r="Z16" s="200">
        <f t="shared" si="6"/>
        <v>56</v>
      </c>
      <c r="AA16" s="200">
        <f t="shared" si="7"/>
        <v>47</v>
      </c>
      <c r="AB16" s="200">
        <f t="shared" si="8"/>
        <v>103</v>
      </c>
      <c r="AC16" s="292" t="s">
        <v>308</v>
      </c>
    </row>
    <row r="17" spans="1:29" ht="28.5" customHeight="1">
      <c r="A17" s="192" t="s">
        <v>20</v>
      </c>
      <c r="B17" s="200">
        <v>9</v>
      </c>
      <c r="C17" s="200">
        <v>7</v>
      </c>
      <c r="D17" s="200">
        <v>55</v>
      </c>
      <c r="E17" s="200">
        <v>31</v>
      </c>
      <c r="F17" s="200">
        <v>46</v>
      </c>
      <c r="G17" s="200">
        <v>42</v>
      </c>
      <c r="H17" s="200">
        <v>35</v>
      </c>
      <c r="I17" s="200">
        <v>17</v>
      </c>
      <c r="J17" s="200">
        <v>15</v>
      </c>
      <c r="K17" s="200">
        <v>5</v>
      </c>
      <c r="L17" s="200">
        <v>12</v>
      </c>
      <c r="M17" s="200">
        <v>3</v>
      </c>
      <c r="N17" s="200">
        <v>1</v>
      </c>
      <c r="O17" s="200">
        <v>5</v>
      </c>
      <c r="P17" s="200">
        <v>0</v>
      </c>
      <c r="Q17" s="200">
        <v>1</v>
      </c>
      <c r="R17" s="200">
        <v>0</v>
      </c>
      <c r="S17" s="200">
        <v>0</v>
      </c>
      <c r="T17" s="200">
        <v>0</v>
      </c>
      <c r="U17" s="200">
        <v>0</v>
      </c>
      <c r="V17" s="200">
        <v>0</v>
      </c>
      <c r="W17" s="200">
        <v>0</v>
      </c>
      <c r="X17" s="200">
        <v>0</v>
      </c>
      <c r="Y17" s="200">
        <v>0</v>
      </c>
      <c r="Z17" s="200">
        <f t="shared" si="6"/>
        <v>173</v>
      </c>
      <c r="AA17" s="200">
        <f t="shared" si="7"/>
        <v>111</v>
      </c>
      <c r="AB17" s="200">
        <f t="shared" si="8"/>
        <v>284</v>
      </c>
      <c r="AC17" s="292" t="s">
        <v>309</v>
      </c>
    </row>
    <row r="18" spans="1:29" ht="28.5" customHeight="1">
      <c r="A18" s="201" t="s">
        <v>21</v>
      </c>
      <c r="B18" s="200">
        <v>9</v>
      </c>
      <c r="C18" s="200">
        <v>3</v>
      </c>
      <c r="D18" s="200">
        <v>24</v>
      </c>
      <c r="E18" s="200">
        <v>14</v>
      </c>
      <c r="F18" s="200">
        <v>36</v>
      </c>
      <c r="G18" s="200">
        <v>15</v>
      </c>
      <c r="H18" s="200">
        <v>30</v>
      </c>
      <c r="I18" s="200">
        <v>12</v>
      </c>
      <c r="J18" s="200">
        <v>4</v>
      </c>
      <c r="K18" s="200">
        <v>10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v>0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200">
        <f t="shared" si="6"/>
        <v>103</v>
      </c>
      <c r="AA18" s="200">
        <f t="shared" si="7"/>
        <v>54</v>
      </c>
      <c r="AB18" s="200">
        <f t="shared" si="8"/>
        <v>157</v>
      </c>
      <c r="AC18" s="292" t="s">
        <v>310</v>
      </c>
    </row>
    <row r="19" spans="1:29" ht="28.5" customHeight="1">
      <c r="A19" s="201" t="s">
        <v>101</v>
      </c>
      <c r="B19" s="200">
        <v>0</v>
      </c>
      <c r="C19" s="200">
        <v>0</v>
      </c>
      <c r="D19" s="200">
        <v>26</v>
      </c>
      <c r="E19" s="200">
        <v>12</v>
      </c>
      <c r="F19" s="200">
        <v>39</v>
      </c>
      <c r="G19" s="200">
        <v>21</v>
      </c>
      <c r="H19" s="200">
        <v>34</v>
      </c>
      <c r="I19" s="200">
        <v>21</v>
      </c>
      <c r="J19" s="200">
        <v>4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f t="shared" si="6"/>
        <v>103</v>
      </c>
      <c r="AA19" s="200">
        <f t="shared" si="7"/>
        <v>54</v>
      </c>
      <c r="AB19" s="200">
        <f t="shared" si="8"/>
        <v>157</v>
      </c>
      <c r="AC19" s="292" t="s">
        <v>311</v>
      </c>
    </row>
    <row r="20" spans="1:29" ht="28.5" customHeight="1">
      <c r="A20" s="201" t="s">
        <v>23</v>
      </c>
      <c r="B20" s="200">
        <v>1</v>
      </c>
      <c r="C20" s="200">
        <v>0</v>
      </c>
      <c r="D20" s="200">
        <v>5</v>
      </c>
      <c r="E20" s="200">
        <v>10</v>
      </c>
      <c r="F20" s="200">
        <v>8</v>
      </c>
      <c r="G20" s="200">
        <v>8</v>
      </c>
      <c r="H20" s="200">
        <v>7</v>
      </c>
      <c r="I20" s="200">
        <v>7</v>
      </c>
      <c r="J20" s="200">
        <v>0</v>
      </c>
      <c r="K20" s="200">
        <v>2</v>
      </c>
      <c r="L20" s="200">
        <v>0</v>
      </c>
      <c r="M20" s="200">
        <v>0</v>
      </c>
      <c r="N20" s="200">
        <v>0</v>
      </c>
      <c r="O20" s="200">
        <v>0</v>
      </c>
      <c r="P20" s="200">
        <v>0</v>
      </c>
      <c r="Q20" s="200">
        <v>0</v>
      </c>
      <c r="R20" s="200">
        <v>0</v>
      </c>
      <c r="S20" s="200">
        <v>0</v>
      </c>
      <c r="T20" s="200">
        <v>0</v>
      </c>
      <c r="U20" s="200">
        <v>0</v>
      </c>
      <c r="V20" s="200">
        <v>0</v>
      </c>
      <c r="W20" s="200">
        <v>0</v>
      </c>
      <c r="X20" s="200">
        <v>0</v>
      </c>
      <c r="Y20" s="200">
        <v>0</v>
      </c>
      <c r="Z20" s="200">
        <f t="shared" si="6"/>
        <v>21</v>
      </c>
      <c r="AA20" s="200">
        <f t="shared" si="7"/>
        <v>27</v>
      </c>
      <c r="AB20" s="200">
        <f t="shared" si="8"/>
        <v>48</v>
      </c>
      <c r="AC20" s="292" t="s">
        <v>312</v>
      </c>
    </row>
    <row r="21" spans="1:29" ht="28.5" customHeight="1">
      <c r="A21" s="201" t="s">
        <v>24</v>
      </c>
      <c r="B21" s="200">
        <v>5</v>
      </c>
      <c r="C21" s="200">
        <v>8</v>
      </c>
      <c r="D21" s="200">
        <v>34</v>
      </c>
      <c r="E21" s="200">
        <v>13</v>
      </c>
      <c r="F21" s="200">
        <v>29</v>
      </c>
      <c r="G21" s="200">
        <v>10</v>
      </c>
      <c r="H21" s="200">
        <v>13</v>
      </c>
      <c r="I21" s="200">
        <v>7</v>
      </c>
      <c r="J21" s="200">
        <v>2</v>
      </c>
      <c r="K21" s="200">
        <v>0</v>
      </c>
      <c r="L21" s="200">
        <v>0</v>
      </c>
      <c r="M21" s="200">
        <v>0</v>
      </c>
      <c r="N21" s="200">
        <v>0</v>
      </c>
      <c r="O21" s="200">
        <v>0</v>
      </c>
      <c r="P21" s="200">
        <v>0</v>
      </c>
      <c r="Q21" s="200">
        <v>0</v>
      </c>
      <c r="R21" s="200">
        <v>0</v>
      </c>
      <c r="S21" s="200">
        <v>0</v>
      </c>
      <c r="T21" s="200">
        <v>0</v>
      </c>
      <c r="U21" s="200">
        <v>0</v>
      </c>
      <c r="V21" s="200">
        <v>0</v>
      </c>
      <c r="W21" s="200">
        <v>0</v>
      </c>
      <c r="X21" s="200">
        <v>0</v>
      </c>
      <c r="Y21" s="200">
        <v>0</v>
      </c>
      <c r="Z21" s="200">
        <f t="shared" si="6"/>
        <v>83</v>
      </c>
      <c r="AA21" s="200">
        <f t="shared" si="7"/>
        <v>38</v>
      </c>
      <c r="AB21" s="200">
        <f t="shared" si="8"/>
        <v>121</v>
      </c>
      <c r="AC21" s="292" t="s">
        <v>313</v>
      </c>
    </row>
    <row r="22" spans="1:29" ht="28.5" customHeight="1">
      <c r="A22" s="201" t="s">
        <v>25</v>
      </c>
      <c r="B22" s="200">
        <v>11</v>
      </c>
      <c r="C22" s="200">
        <v>7</v>
      </c>
      <c r="D22" s="200">
        <v>15</v>
      </c>
      <c r="E22" s="200">
        <v>13</v>
      </c>
      <c r="F22" s="200">
        <v>17</v>
      </c>
      <c r="G22" s="200">
        <v>4</v>
      </c>
      <c r="H22" s="200">
        <v>11</v>
      </c>
      <c r="I22" s="200">
        <v>0</v>
      </c>
      <c r="J22" s="200">
        <v>1</v>
      </c>
      <c r="K22" s="200">
        <v>0</v>
      </c>
      <c r="L22" s="200">
        <v>0</v>
      </c>
      <c r="M22" s="200">
        <v>0</v>
      </c>
      <c r="N22" s="200">
        <v>0</v>
      </c>
      <c r="O22" s="200">
        <v>0</v>
      </c>
      <c r="P22" s="200">
        <v>0</v>
      </c>
      <c r="Q22" s="200">
        <v>0</v>
      </c>
      <c r="R22" s="200">
        <v>0</v>
      </c>
      <c r="S22" s="200">
        <v>0</v>
      </c>
      <c r="T22" s="200">
        <v>0</v>
      </c>
      <c r="U22" s="200">
        <v>0</v>
      </c>
      <c r="V22" s="200">
        <v>0</v>
      </c>
      <c r="W22" s="200">
        <v>0</v>
      </c>
      <c r="X22" s="200">
        <v>0</v>
      </c>
      <c r="Y22" s="200">
        <v>0</v>
      </c>
      <c r="Z22" s="200">
        <f t="shared" si="6"/>
        <v>55</v>
      </c>
      <c r="AA22" s="200">
        <f t="shared" si="7"/>
        <v>24</v>
      </c>
      <c r="AB22" s="200">
        <f t="shared" si="8"/>
        <v>79</v>
      </c>
      <c r="AC22" s="239" t="s">
        <v>314</v>
      </c>
    </row>
    <row r="23" spans="1:29" ht="28.5" customHeight="1" thickBot="1">
      <c r="A23" s="191" t="s">
        <v>37</v>
      </c>
      <c r="B23" s="202">
        <v>10</v>
      </c>
      <c r="C23" s="202">
        <v>8</v>
      </c>
      <c r="D23" s="202">
        <v>48</v>
      </c>
      <c r="E23" s="202">
        <v>28</v>
      </c>
      <c r="F23" s="202">
        <v>34</v>
      </c>
      <c r="G23" s="202">
        <v>13</v>
      </c>
      <c r="H23" s="202">
        <v>31</v>
      </c>
      <c r="I23" s="202">
        <v>15</v>
      </c>
      <c r="J23" s="202">
        <v>1</v>
      </c>
      <c r="K23" s="202">
        <v>3</v>
      </c>
      <c r="L23" s="202">
        <v>0</v>
      </c>
      <c r="M23" s="202">
        <v>0</v>
      </c>
      <c r="N23" s="202">
        <v>0</v>
      </c>
      <c r="O23" s="202">
        <v>16</v>
      </c>
      <c r="P23" s="202">
        <v>0</v>
      </c>
      <c r="Q23" s="202">
        <v>21</v>
      </c>
      <c r="R23" s="202">
        <v>0</v>
      </c>
      <c r="S23" s="202">
        <v>12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2">
        <f t="shared" si="6"/>
        <v>124</v>
      </c>
      <c r="AA23" s="202">
        <f t="shared" si="7"/>
        <v>116</v>
      </c>
      <c r="AB23" s="202">
        <f t="shared" si="8"/>
        <v>240</v>
      </c>
      <c r="AC23" s="324" t="s">
        <v>315</v>
      </c>
    </row>
    <row r="24" spans="1:29" ht="24.75" customHeight="1" thickTop="1" thickBot="1">
      <c r="A24" s="185" t="s">
        <v>0</v>
      </c>
      <c r="B24" s="199">
        <f>SUM(B9:B23)</f>
        <v>65</v>
      </c>
      <c r="C24" s="199">
        <f t="shared" ref="C24:AB24" si="9">SUM(C9:C23)</f>
        <v>55</v>
      </c>
      <c r="D24" s="199">
        <f t="shared" si="9"/>
        <v>574</v>
      </c>
      <c r="E24" s="199">
        <f t="shared" si="9"/>
        <v>388</v>
      </c>
      <c r="F24" s="199">
        <f t="shared" si="9"/>
        <v>670</v>
      </c>
      <c r="G24" s="199">
        <f t="shared" si="9"/>
        <v>365</v>
      </c>
      <c r="H24" s="199">
        <f t="shared" si="9"/>
        <v>490</v>
      </c>
      <c r="I24" s="199">
        <f t="shared" si="9"/>
        <v>280</v>
      </c>
      <c r="J24" s="199">
        <f t="shared" si="9"/>
        <v>91</v>
      </c>
      <c r="K24" s="199">
        <f t="shared" si="9"/>
        <v>65</v>
      </c>
      <c r="L24" s="199">
        <f t="shared" si="9"/>
        <v>15</v>
      </c>
      <c r="M24" s="199">
        <f t="shared" si="9"/>
        <v>15</v>
      </c>
      <c r="N24" s="199">
        <f t="shared" si="9"/>
        <v>15</v>
      </c>
      <c r="O24" s="199">
        <f t="shared" si="9"/>
        <v>36</v>
      </c>
      <c r="P24" s="199">
        <f>SUM(P9:P23)</f>
        <v>30</v>
      </c>
      <c r="Q24" s="199">
        <f>SUM(Q9:Q23)</f>
        <v>34</v>
      </c>
      <c r="R24" s="199">
        <f>SUM(R9:R23)</f>
        <v>39</v>
      </c>
      <c r="S24" s="199">
        <f>SUM(S9:S23)</f>
        <v>26</v>
      </c>
      <c r="T24" s="199">
        <f t="shared" si="9"/>
        <v>8</v>
      </c>
      <c r="U24" s="199">
        <f t="shared" si="9"/>
        <v>4</v>
      </c>
      <c r="V24" s="199">
        <f t="shared" si="9"/>
        <v>1</v>
      </c>
      <c r="W24" s="199">
        <f t="shared" si="9"/>
        <v>0</v>
      </c>
      <c r="X24" s="199">
        <f t="shared" si="9"/>
        <v>0</v>
      </c>
      <c r="Y24" s="199">
        <f t="shared" si="9"/>
        <v>0</v>
      </c>
      <c r="Z24" s="199">
        <f t="shared" si="9"/>
        <v>1998</v>
      </c>
      <c r="AA24" s="199">
        <f t="shared" si="9"/>
        <v>1268</v>
      </c>
      <c r="AB24" s="199">
        <f t="shared" si="9"/>
        <v>3266</v>
      </c>
      <c r="AC24" s="325" t="s">
        <v>316</v>
      </c>
    </row>
    <row r="25" spans="1:29" ht="20.100000000000001" customHeight="1" thickTop="1"/>
    <row r="26" spans="1:29" ht="20.100000000000001" customHeight="1"/>
    <row r="27" spans="1:29" ht="20.100000000000001" customHeight="1"/>
    <row r="28" spans="1:29" ht="20.100000000000001" customHeight="1"/>
    <row r="29" spans="1:29" ht="20.100000000000001" customHeight="1"/>
    <row r="30" spans="1:29" ht="20.100000000000001" customHeight="1"/>
    <row r="31" spans="1:29" ht="20.100000000000001" customHeight="1"/>
  </sheetData>
  <mergeCells count="21">
    <mergeCell ref="A1:AB1"/>
    <mergeCell ref="X5:Y5"/>
    <mergeCell ref="Z5:AB5"/>
    <mergeCell ref="A5:A8"/>
    <mergeCell ref="B5:C5"/>
    <mergeCell ref="B6:C6"/>
    <mergeCell ref="D5:E6"/>
    <mergeCell ref="F5:G6"/>
    <mergeCell ref="H5:I6"/>
    <mergeCell ref="A2:AC2"/>
    <mergeCell ref="A3:AC3"/>
    <mergeCell ref="AC5:AC8"/>
    <mergeCell ref="X6:Y6"/>
    <mergeCell ref="Z6:AB6"/>
    <mergeCell ref="J5:K6"/>
    <mergeCell ref="L5:M6"/>
    <mergeCell ref="N5:O6"/>
    <mergeCell ref="P5:Q6"/>
    <mergeCell ref="R5:S6"/>
    <mergeCell ref="T5:U6"/>
    <mergeCell ref="V5:W6"/>
  </mergeCells>
  <phoneticPr fontId="2" type="noConversion"/>
  <printOptions horizontalCentered="1"/>
  <pageMargins left="1" right="1" top="1" bottom="1" header="1.25" footer="1"/>
  <pageSetup paperSize="9" scale="70" orientation="landscape" r:id="rId1"/>
  <headerFooter alignWithMargins="0">
    <oddFooter>&amp;C&amp;12 &amp;"Arial,Bold"47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15"/>
  <sheetViews>
    <sheetView rightToLeft="1" view="pageBreakPreview" zoomScale="75" zoomScaleNormal="75" zoomScaleSheetLayoutView="75" workbookViewId="0">
      <selection activeCell="I17" sqref="I17"/>
    </sheetView>
  </sheetViews>
  <sheetFormatPr defaultRowHeight="12.75"/>
  <cols>
    <col min="1" max="1" width="11.42578125" customWidth="1"/>
    <col min="2" max="2" width="8.140625" customWidth="1"/>
    <col min="3" max="3" width="10.140625" customWidth="1"/>
    <col min="4" max="4" width="29" customWidth="1"/>
    <col min="5" max="5" width="30.140625" customWidth="1"/>
    <col min="6" max="6" width="28.42578125" customWidth="1"/>
  </cols>
  <sheetData>
    <row r="1" spans="1:9" s="1" customFormat="1" ht="24.75" customHeight="1">
      <c r="A1" s="577" t="s">
        <v>772</v>
      </c>
      <c r="B1" s="577"/>
      <c r="C1" s="577"/>
      <c r="D1" s="577"/>
      <c r="E1" s="577"/>
      <c r="F1" s="577"/>
      <c r="G1" s="577"/>
      <c r="H1" s="577"/>
      <c r="I1" s="577"/>
    </row>
    <row r="2" spans="1:9" s="11" customFormat="1" ht="31.5" customHeight="1">
      <c r="A2" s="840" t="s">
        <v>773</v>
      </c>
      <c r="B2" s="840"/>
      <c r="C2" s="840"/>
      <c r="D2" s="840"/>
      <c r="E2" s="840"/>
      <c r="F2" s="840"/>
      <c r="G2" s="840"/>
      <c r="H2" s="840"/>
      <c r="I2" s="840"/>
    </row>
    <row r="3" spans="1:9" s="11" customFormat="1" ht="31.5" customHeight="1" thickBot="1">
      <c r="A3" s="584" t="s">
        <v>287</v>
      </c>
      <c r="B3" s="584"/>
      <c r="C3" s="584"/>
      <c r="D3" s="584"/>
      <c r="E3" s="584"/>
      <c r="F3" s="584"/>
      <c r="G3" s="666" t="s">
        <v>451</v>
      </c>
      <c r="H3" s="666"/>
      <c r="I3" s="666"/>
    </row>
    <row r="4" spans="1:9" ht="29.25" customHeight="1" thickTop="1">
      <c r="A4" s="810" t="s">
        <v>158</v>
      </c>
      <c r="B4" s="810"/>
      <c r="C4" s="810"/>
      <c r="D4" s="814" t="s">
        <v>506</v>
      </c>
      <c r="E4" s="814"/>
      <c r="F4" s="837" t="s">
        <v>693</v>
      </c>
      <c r="G4" s="834" t="s">
        <v>443</v>
      </c>
      <c r="H4" s="834"/>
      <c r="I4" s="834"/>
    </row>
    <row r="5" spans="1:9" ht="33.75" customHeight="1" thickBot="1">
      <c r="A5" s="811"/>
      <c r="B5" s="811"/>
      <c r="C5" s="811"/>
      <c r="D5" s="440" t="s">
        <v>687</v>
      </c>
      <c r="E5" s="440" t="s">
        <v>694</v>
      </c>
      <c r="F5" s="838"/>
      <c r="G5" s="835"/>
      <c r="H5" s="835"/>
      <c r="I5" s="835"/>
    </row>
    <row r="6" spans="1:9" ht="31.5" customHeight="1" thickTop="1">
      <c r="A6" s="839" t="s">
        <v>159</v>
      </c>
      <c r="B6" s="839"/>
      <c r="C6" s="839"/>
      <c r="D6" s="104">
        <v>800</v>
      </c>
      <c r="E6" s="104">
        <v>450</v>
      </c>
      <c r="F6" s="104">
        <f>SUM(D6:E6)</f>
        <v>1250</v>
      </c>
      <c r="G6" s="836" t="s">
        <v>444</v>
      </c>
      <c r="H6" s="836"/>
      <c r="I6" s="836"/>
    </row>
    <row r="7" spans="1:9" ht="36" customHeight="1">
      <c r="A7" s="829" t="s">
        <v>160</v>
      </c>
      <c r="B7" s="829"/>
      <c r="C7" s="829"/>
      <c r="D7" s="68">
        <v>10</v>
      </c>
      <c r="E7" s="68">
        <v>4</v>
      </c>
      <c r="F7" s="68">
        <f t="shared" ref="F7:F14" si="0">SUM(D7:E7)</f>
        <v>14</v>
      </c>
      <c r="G7" s="832" t="s">
        <v>445</v>
      </c>
      <c r="H7" s="832"/>
      <c r="I7" s="832"/>
    </row>
    <row r="8" spans="1:9" ht="36" customHeight="1">
      <c r="A8" s="829" t="s">
        <v>161</v>
      </c>
      <c r="B8" s="829"/>
      <c r="C8" s="829"/>
      <c r="D8" s="68">
        <v>315</v>
      </c>
      <c r="E8" s="68">
        <v>201</v>
      </c>
      <c r="F8" s="68">
        <f t="shared" si="0"/>
        <v>516</v>
      </c>
      <c r="G8" s="832" t="s">
        <v>446</v>
      </c>
      <c r="H8" s="832"/>
      <c r="I8" s="832"/>
    </row>
    <row r="9" spans="1:9" ht="36" customHeight="1">
      <c r="A9" s="829" t="s">
        <v>162</v>
      </c>
      <c r="B9" s="829"/>
      <c r="C9" s="829"/>
      <c r="D9" s="68">
        <v>55</v>
      </c>
      <c r="E9" s="68">
        <v>17</v>
      </c>
      <c r="F9" s="68">
        <f t="shared" si="0"/>
        <v>72</v>
      </c>
      <c r="G9" s="832" t="s">
        <v>447</v>
      </c>
      <c r="H9" s="832"/>
      <c r="I9" s="832"/>
    </row>
    <row r="10" spans="1:9" ht="36" customHeight="1">
      <c r="A10" s="829" t="s">
        <v>163</v>
      </c>
      <c r="B10" s="829"/>
      <c r="C10" s="829"/>
      <c r="D10" s="68">
        <v>0</v>
      </c>
      <c r="E10" s="68">
        <v>1</v>
      </c>
      <c r="F10" s="68">
        <f t="shared" si="0"/>
        <v>1</v>
      </c>
      <c r="G10" s="832" t="s">
        <v>448</v>
      </c>
      <c r="H10" s="832"/>
      <c r="I10" s="832"/>
    </row>
    <row r="11" spans="1:9" ht="36" customHeight="1">
      <c r="A11" s="829" t="s">
        <v>164</v>
      </c>
      <c r="B11" s="829"/>
      <c r="C11" s="829"/>
      <c r="D11" s="68">
        <v>680</v>
      </c>
      <c r="E11" s="68">
        <v>422</v>
      </c>
      <c r="F11" s="68">
        <f t="shared" si="0"/>
        <v>1102</v>
      </c>
      <c r="G11" s="832" t="s">
        <v>449</v>
      </c>
      <c r="H11" s="832"/>
      <c r="I11" s="832"/>
    </row>
    <row r="12" spans="1:9" ht="36" customHeight="1">
      <c r="A12" s="829" t="s">
        <v>165</v>
      </c>
      <c r="B12" s="829"/>
      <c r="C12" s="829"/>
      <c r="D12" s="68">
        <v>0</v>
      </c>
      <c r="E12" s="68">
        <v>14</v>
      </c>
      <c r="F12" s="68">
        <f t="shared" si="0"/>
        <v>14</v>
      </c>
      <c r="G12" s="832" t="s">
        <v>450</v>
      </c>
      <c r="H12" s="832"/>
      <c r="I12" s="832"/>
    </row>
    <row r="13" spans="1:9" ht="36" customHeight="1" thickBot="1">
      <c r="A13" s="831" t="s">
        <v>84</v>
      </c>
      <c r="B13" s="831"/>
      <c r="C13" s="831"/>
      <c r="D13" s="106">
        <v>138</v>
      </c>
      <c r="E13" s="106">
        <v>159</v>
      </c>
      <c r="F13" s="106">
        <f t="shared" si="0"/>
        <v>297</v>
      </c>
      <c r="G13" s="833" t="s">
        <v>348</v>
      </c>
      <c r="H13" s="833"/>
      <c r="I13" s="833"/>
    </row>
    <row r="14" spans="1:9" ht="36" customHeight="1" thickTop="1" thickBot="1">
      <c r="A14" s="830" t="s">
        <v>0</v>
      </c>
      <c r="B14" s="830"/>
      <c r="C14" s="830"/>
      <c r="D14" s="103">
        <f>SUM(D6:D13)</f>
        <v>1998</v>
      </c>
      <c r="E14" s="103">
        <f>SUM(E6:E13)</f>
        <v>1268</v>
      </c>
      <c r="F14" s="103">
        <f t="shared" si="0"/>
        <v>3266</v>
      </c>
      <c r="G14" s="828" t="s">
        <v>316</v>
      </c>
      <c r="H14" s="828"/>
      <c r="I14" s="828"/>
    </row>
    <row r="15" spans="1:9" ht="15.75" thickTop="1">
      <c r="D15" s="11"/>
      <c r="E15" s="44"/>
      <c r="F15" s="44"/>
    </row>
  </sheetData>
  <mergeCells count="26">
    <mergeCell ref="A1:I1"/>
    <mergeCell ref="G3:I3"/>
    <mergeCell ref="A7:C7"/>
    <mergeCell ref="A12:C12"/>
    <mergeCell ref="D4:E4"/>
    <mergeCell ref="G4:I5"/>
    <mergeCell ref="G6:I6"/>
    <mergeCell ref="G7:I7"/>
    <mergeCell ref="G8:I8"/>
    <mergeCell ref="G9:I9"/>
    <mergeCell ref="F4:F5"/>
    <mergeCell ref="A4:C5"/>
    <mergeCell ref="A6:C6"/>
    <mergeCell ref="A3:F3"/>
    <mergeCell ref="A10:C10"/>
    <mergeCell ref="A2:I2"/>
    <mergeCell ref="G14:I14"/>
    <mergeCell ref="A8:C8"/>
    <mergeCell ref="A9:C9"/>
    <mergeCell ref="A11:C11"/>
    <mergeCell ref="A14:C14"/>
    <mergeCell ref="A13:C13"/>
    <mergeCell ref="G10:I10"/>
    <mergeCell ref="G11:I11"/>
    <mergeCell ref="G12:I12"/>
    <mergeCell ref="G13:I13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48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BD56"/>
  <sheetViews>
    <sheetView rightToLeft="1" view="pageBreakPreview" zoomScale="70" zoomScaleNormal="75" zoomScaleSheetLayoutView="70" workbookViewId="0">
      <selection activeCell="I17" sqref="I17"/>
    </sheetView>
  </sheetViews>
  <sheetFormatPr defaultRowHeight="12.75"/>
  <cols>
    <col min="1" max="1" width="17.28515625" style="34" customWidth="1"/>
    <col min="2" max="2" width="4.85546875" style="34" customWidth="1"/>
    <col min="3" max="3" width="4.28515625" style="34" customWidth="1"/>
    <col min="4" max="4" width="5.7109375" style="34" customWidth="1"/>
    <col min="5" max="5" width="5.5703125" style="34" customWidth="1"/>
    <col min="6" max="6" width="6.42578125" style="34" customWidth="1"/>
    <col min="7" max="7" width="7.140625" style="34" customWidth="1"/>
    <col min="8" max="9" width="5.7109375" style="34" customWidth="1"/>
    <col min="10" max="10" width="6.140625" style="34" customWidth="1"/>
    <col min="11" max="11" width="5.7109375" style="34" customWidth="1"/>
    <col min="12" max="12" width="6.5703125" style="34" customWidth="1"/>
    <col min="13" max="13" width="5.85546875" style="34" customWidth="1"/>
    <col min="14" max="14" width="5.28515625" style="37" customWidth="1"/>
    <col min="15" max="15" width="5.5703125" style="37" customWidth="1"/>
    <col min="16" max="16" width="5.42578125" style="37" customWidth="1"/>
    <col min="17" max="17" width="4.7109375" style="37" customWidth="1"/>
    <col min="18" max="18" width="4" style="37" customWidth="1"/>
    <col min="19" max="20" width="5.5703125" style="37" customWidth="1"/>
    <col min="21" max="21" width="4.28515625" style="37" customWidth="1"/>
    <col min="22" max="22" width="4.42578125" style="37" bestFit="1" customWidth="1"/>
    <col min="23" max="23" width="4.5703125" style="37" customWidth="1"/>
    <col min="24" max="24" width="4.42578125" style="37" customWidth="1"/>
    <col min="25" max="25" width="3.5703125" style="37" customWidth="1"/>
    <col min="26" max="26" width="7.5703125" style="37" customWidth="1"/>
    <col min="27" max="27" width="6.42578125" style="37" customWidth="1"/>
    <col min="28" max="28" width="7.42578125" style="37" customWidth="1"/>
    <col min="29" max="29" width="18.140625" style="34" customWidth="1"/>
    <col min="30" max="16384" width="9.140625" style="34"/>
  </cols>
  <sheetData>
    <row r="1" spans="1:56" s="33" customFormat="1" ht="18.75" customHeight="1">
      <c r="A1" s="561" t="s">
        <v>774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</row>
    <row r="2" spans="1:56" s="33" customFormat="1" ht="18.75" customHeight="1">
      <c r="A2" s="637" t="s">
        <v>775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</row>
    <row r="3" spans="1:56" ht="16.5" customHeight="1" thickBot="1">
      <c r="A3" s="600" t="s">
        <v>288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489" t="s">
        <v>716</v>
      </c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489"/>
      <c r="AQ3" s="489"/>
      <c r="AR3" s="489"/>
      <c r="AS3" s="489"/>
      <c r="AT3" s="489"/>
      <c r="AU3" s="489"/>
      <c r="AV3" s="489"/>
      <c r="AW3" s="489"/>
      <c r="AX3" s="489"/>
      <c r="AY3" s="489"/>
      <c r="AZ3" s="489"/>
      <c r="BA3" s="489"/>
      <c r="BB3" s="489"/>
      <c r="BC3" s="489"/>
      <c r="BD3" s="489"/>
    </row>
    <row r="4" spans="1:56" ht="25.5" customHeight="1" thickTop="1">
      <c r="A4" s="810" t="s">
        <v>158</v>
      </c>
      <c r="B4" s="643" t="s">
        <v>53</v>
      </c>
      <c r="C4" s="643"/>
      <c r="D4" s="798" t="s">
        <v>855</v>
      </c>
      <c r="E4" s="798"/>
      <c r="F4" s="782" t="s">
        <v>856</v>
      </c>
      <c r="G4" s="567"/>
      <c r="H4" s="783" t="s">
        <v>861</v>
      </c>
      <c r="I4" s="783"/>
      <c r="J4" s="782" t="s">
        <v>862</v>
      </c>
      <c r="K4" s="567"/>
      <c r="L4" s="643" t="s">
        <v>863</v>
      </c>
      <c r="M4" s="643"/>
      <c r="N4" s="643" t="s">
        <v>859</v>
      </c>
      <c r="O4" s="643"/>
      <c r="P4" s="643" t="s">
        <v>864</v>
      </c>
      <c r="Q4" s="643"/>
      <c r="R4" s="643" t="s">
        <v>865</v>
      </c>
      <c r="S4" s="643"/>
      <c r="T4" s="643" t="s">
        <v>866</v>
      </c>
      <c r="U4" s="643"/>
      <c r="V4" s="643" t="s">
        <v>867</v>
      </c>
      <c r="W4" s="643"/>
      <c r="X4" s="638" t="s">
        <v>868</v>
      </c>
      <c r="Y4" s="638"/>
      <c r="Z4" s="843" t="s">
        <v>696</v>
      </c>
      <c r="AA4" s="843"/>
      <c r="AB4" s="843"/>
      <c r="AC4" s="709" t="s">
        <v>443</v>
      </c>
      <c r="AD4" s="203"/>
    </row>
    <row r="5" spans="1:56" ht="20.100000000000001" customHeight="1">
      <c r="A5" s="811"/>
      <c r="B5" s="415" t="s">
        <v>9</v>
      </c>
      <c r="C5" s="415" t="s">
        <v>10</v>
      </c>
      <c r="D5" s="415" t="s">
        <v>9</v>
      </c>
      <c r="E5" s="415" t="s">
        <v>10</v>
      </c>
      <c r="F5" s="415" t="s">
        <v>9</v>
      </c>
      <c r="G5" s="415" t="s">
        <v>10</v>
      </c>
      <c r="H5" s="415" t="s">
        <v>9</v>
      </c>
      <c r="I5" s="415" t="s">
        <v>10</v>
      </c>
      <c r="J5" s="415" t="s">
        <v>9</v>
      </c>
      <c r="K5" s="415" t="s">
        <v>10</v>
      </c>
      <c r="L5" s="415" t="s">
        <v>9</v>
      </c>
      <c r="M5" s="415" t="s">
        <v>10</v>
      </c>
      <c r="N5" s="415" t="s">
        <v>9</v>
      </c>
      <c r="O5" s="415" t="s">
        <v>10</v>
      </c>
      <c r="P5" s="415" t="s">
        <v>9</v>
      </c>
      <c r="Q5" s="415" t="s">
        <v>10</v>
      </c>
      <c r="R5" s="415" t="s">
        <v>9</v>
      </c>
      <c r="S5" s="415" t="s">
        <v>10</v>
      </c>
      <c r="T5" s="415" t="s">
        <v>9</v>
      </c>
      <c r="U5" s="415" t="s">
        <v>10</v>
      </c>
      <c r="V5" s="415" t="s">
        <v>9</v>
      </c>
      <c r="W5" s="415" t="s">
        <v>10</v>
      </c>
      <c r="X5" s="415" t="s">
        <v>9</v>
      </c>
      <c r="Y5" s="415" t="s">
        <v>10</v>
      </c>
      <c r="Z5" s="415" t="s">
        <v>9</v>
      </c>
      <c r="AA5" s="415" t="s">
        <v>10</v>
      </c>
      <c r="AB5" s="415" t="s">
        <v>11</v>
      </c>
      <c r="AC5" s="710"/>
      <c r="AD5" s="203"/>
    </row>
    <row r="6" spans="1:56" ht="26.25" customHeight="1" thickBot="1">
      <c r="A6" s="842"/>
      <c r="B6" s="294" t="s">
        <v>333</v>
      </c>
      <c r="C6" s="294" t="s">
        <v>334</v>
      </c>
      <c r="D6" s="294" t="s">
        <v>333</v>
      </c>
      <c r="E6" s="294" t="s">
        <v>334</v>
      </c>
      <c r="F6" s="294" t="s">
        <v>333</v>
      </c>
      <c r="G6" s="294" t="s">
        <v>334</v>
      </c>
      <c r="H6" s="294" t="s">
        <v>333</v>
      </c>
      <c r="I6" s="294" t="s">
        <v>334</v>
      </c>
      <c r="J6" s="294" t="s">
        <v>333</v>
      </c>
      <c r="K6" s="294" t="s">
        <v>334</v>
      </c>
      <c r="L6" s="294" t="s">
        <v>333</v>
      </c>
      <c r="M6" s="294" t="s">
        <v>334</v>
      </c>
      <c r="N6" s="294" t="s">
        <v>333</v>
      </c>
      <c r="O6" s="294" t="s">
        <v>334</v>
      </c>
      <c r="P6" s="294" t="s">
        <v>333</v>
      </c>
      <c r="Q6" s="294" t="s">
        <v>334</v>
      </c>
      <c r="R6" s="294" t="s">
        <v>333</v>
      </c>
      <c r="S6" s="294" t="s">
        <v>334</v>
      </c>
      <c r="T6" s="294" t="s">
        <v>333</v>
      </c>
      <c r="U6" s="294" t="s">
        <v>334</v>
      </c>
      <c r="V6" s="294" t="s">
        <v>333</v>
      </c>
      <c r="W6" s="294" t="s">
        <v>334</v>
      </c>
      <c r="X6" s="294" t="s">
        <v>333</v>
      </c>
      <c r="Y6" s="294" t="s">
        <v>334</v>
      </c>
      <c r="Z6" s="294" t="s">
        <v>333</v>
      </c>
      <c r="AA6" s="294" t="s">
        <v>334</v>
      </c>
      <c r="AB6" s="294" t="s">
        <v>378</v>
      </c>
      <c r="AC6" s="801"/>
      <c r="AD6" s="203"/>
    </row>
    <row r="7" spans="1:56" ht="35.25" customHeight="1" thickTop="1">
      <c r="A7" s="211" t="s">
        <v>208</v>
      </c>
      <c r="B7" s="481">
        <v>0</v>
      </c>
      <c r="C7" s="481">
        <v>0</v>
      </c>
      <c r="D7" s="481">
        <v>0</v>
      </c>
      <c r="E7" s="481">
        <v>0</v>
      </c>
      <c r="F7" s="481">
        <v>0</v>
      </c>
      <c r="G7" s="481">
        <v>0</v>
      </c>
      <c r="H7" s="481">
        <v>5</v>
      </c>
      <c r="I7" s="481">
        <v>0</v>
      </c>
      <c r="J7" s="481">
        <v>8</v>
      </c>
      <c r="K7" s="481">
        <v>1</v>
      </c>
      <c r="L7" s="481">
        <v>6</v>
      </c>
      <c r="M7" s="481">
        <v>1</v>
      </c>
      <c r="N7" s="481">
        <v>0</v>
      </c>
      <c r="O7" s="481">
        <v>0</v>
      </c>
      <c r="P7" s="481">
        <v>0</v>
      </c>
      <c r="Q7" s="481">
        <v>0</v>
      </c>
      <c r="R7" s="481">
        <v>0</v>
      </c>
      <c r="S7" s="481">
        <v>0</v>
      </c>
      <c r="T7" s="481">
        <v>2</v>
      </c>
      <c r="U7" s="481">
        <v>0</v>
      </c>
      <c r="V7" s="481">
        <v>0</v>
      </c>
      <c r="W7" s="481">
        <v>0</v>
      </c>
      <c r="X7" s="481">
        <v>0</v>
      </c>
      <c r="Y7" s="481">
        <v>0</v>
      </c>
      <c r="Z7" s="481">
        <f>SUM(X7,V7,T7,R7,P7,N7,L7,J7,H7,F7,D7,B7)</f>
        <v>21</v>
      </c>
      <c r="AA7" s="481">
        <f>SUM(Y7,W7,U7,S7,Q7,O7,M7,K7,I7,G7,E7,C7)</f>
        <v>2</v>
      </c>
      <c r="AB7" s="207">
        <f>SUM(Z7:AA7)</f>
        <v>23</v>
      </c>
      <c r="AC7" s="484" t="s">
        <v>512</v>
      </c>
      <c r="AD7" s="203"/>
    </row>
    <row r="8" spans="1:56" ht="26.25" customHeight="1">
      <c r="A8" s="183" t="s">
        <v>136</v>
      </c>
      <c r="B8" s="482">
        <v>0</v>
      </c>
      <c r="C8" s="482">
        <v>0</v>
      </c>
      <c r="D8" s="482">
        <v>0</v>
      </c>
      <c r="E8" s="482">
        <v>0</v>
      </c>
      <c r="F8" s="482">
        <v>5</v>
      </c>
      <c r="G8" s="482">
        <v>1</v>
      </c>
      <c r="H8" s="482">
        <v>1</v>
      </c>
      <c r="I8" s="482">
        <v>4</v>
      </c>
      <c r="J8" s="482">
        <v>1</v>
      </c>
      <c r="K8" s="482">
        <v>1</v>
      </c>
      <c r="L8" s="482">
        <v>1</v>
      </c>
      <c r="M8" s="482">
        <v>0</v>
      </c>
      <c r="N8" s="482">
        <v>0</v>
      </c>
      <c r="O8" s="482">
        <v>0</v>
      </c>
      <c r="P8" s="482">
        <v>0</v>
      </c>
      <c r="Q8" s="482">
        <v>0</v>
      </c>
      <c r="R8" s="482">
        <v>0</v>
      </c>
      <c r="S8" s="482">
        <v>0</v>
      </c>
      <c r="T8" s="482">
        <v>1</v>
      </c>
      <c r="U8" s="482">
        <v>0</v>
      </c>
      <c r="V8" s="482"/>
      <c r="W8" s="482">
        <v>0</v>
      </c>
      <c r="X8" s="482">
        <v>0</v>
      </c>
      <c r="Y8" s="482">
        <v>0</v>
      </c>
      <c r="Z8" s="482">
        <f t="shared" ref="Z8:Z23" si="0">SUM(X8,V8,T8,R8,P8,N8,L8,J8,H8,F8,D8,B8)</f>
        <v>9</v>
      </c>
      <c r="AA8" s="482">
        <f t="shared" ref="AA8:AA23" si="1">SUM(Y8,W8,U8,S8,Q8,O8,M8,K8,I8,G8,E8,C8)</f>
        <v>6</v>
      </c>
      <c r="AB8" s="204">
        <f t="shared" ref="AB8:AB23" si="2">SUM(Z8:AA8)</f>
        <v>15</v>
      </c>
      <c r="AC8" s="485" t="s">
        <v>528</v>
      </c>
      <c r="AD8" s="203"/>
    </row>
    <row r="9" spans="1:56" ht="24.75" customHeight="1">
      <c r="A9" s="183" t="s">
        <v>137</v>
      </c>
      <c r="B9" s="482">
        <v>0</v>
      </c>
      <c r="C9" s="482">
        <v>0</v>
      </c>
      <c r="D9" s="482">
        <v>0</v>
      </c>
      <c r="E9" s="482">
        <v>0</v>
      </c>
      <c r="F9" s="482">
        <v>5</v>
      </c>
      <c r="G9" s="482">
        <v>2</v>
      </c>
      <c r="H9" s="482">
        <v>5</v>
      </c>
      <c r="I9" s="482">
        <v>3</v>
      </c>
      <c r="J9" s="482">
        <v>4</v>
      </c>
      <c r="K9" s="482">
        <v>2</v>
      </c>
      <c r="L9" s="482">
        <v>0</v>
      </c>
      <c r="M9" s="482">
        <v>0</v>
      </c>
      <c r="N9" s="482">
        <v>0</v>
      </c>
      <c r="O9" s="482">
        <v>0</v>
      </c>
      <c r="P9" s="482">
        <v>0</v>
      </c>
      <c r="Q9" s="482">
        <v>0</v>
      </c>
      <c r="R9" s="482">
        <v>0</v>
      </c>
      <c r="S9" s="482">
        <v>0</v>
      </c>
      <c r="T9" s="482">
        <v>0</v>
      </c>
      <c r="U9" s="482">
        <v>0</v>
      </c>
      <c r="V9" s="482">
        <v>0</v>
      </c>
      <c r="W9" s="482">
        <v>0</v>
      </c>
      <c r="X9" s="482">
        <v>0</v>
      </c>
      <c r="Y9" s="482">
        <v>0</v>
      </c>
      <c r="Z9" s="482">
        <f t="shared" si="0"/>
        <v>14</v>
      </c>
      <c r="AA9" s="482">
        <f t="shared" si="1"/>
        <v>7</v>
      </c>
      <c r="AB9" s="204">
        <f t="shared" si="2"/>
        <v>21</v>
      </c>
      <c r="AC9" s="485" t="s">
        <v>514</v>
      </c>
      <c r="AD9" s="203"/>
    </row>
    <row r="10" spans="1:56" ht="26.25" customHeight="1">
      <c r="A10" s="183" t="s">
        <v>138</v>
      </c>
      <c r="B10" s="482">
        <v>0</v>
      </c>
      <c r="C10" s="482">
        <v>0</v>
      </c>
      <c r="D10" s="482">
        <v>0</v>
      </c>
      <c r="E10" s="482">
        <v>0</v>
      </c>
      <c r="F10" s="482">
        <v>9</v>
      </c>
      <c r="G10" s="482">
        <v>5</v>
      </c>
      <c r="H10" s="482">
        <v>8</v>
      </c>
      <c r="I10" s="482">
        <v>5</v>
      </c>
      <c r="J10" s="482">
        <v>6</v>
      </c>
      <c r="K10" s="482">
        <v>5</v>
      </c>
      <c r="L10" s="482">
        <v>3</v>
      </c>
      <c r="M10" s="482">
        <v>4</v>
      </c>
      <c r="N10" s="482">
        <v>3</v>
      </c>
      <c r="O10" s="482">
        <v>0</v>
      </c>
      <c r="P10" s="482">
        <v>0</v>
      </c>
      <c r="Q10" s="482">
        <v>0</v>
      </c>
      <c r="R10" s="482">
        <v>4</v>
      </c>
      <c r="S10" s="482">
        <v>0</v>
      </c>
      <c r="T10" s="482">
        <v>0</v>
      </c>
      <c r="U10" s="482">
        <v>0</v>
      </c>
      <c r="V10" s="482">
        <v>0</v>
      </c>
      <c r="W10" s="482">
        <v>0</v>
      </c>
      <c r="X10" s="482">
        <v>0</v>
      </c>
      <c r="Y10" s="482">
        <v>0</v>
      </c>
      <c r="Z10" s="482">
        <f t="shared" si="0"/>
        <v>33</v>
      </c>
      <c r="AA10" s="482">
        <f t="shared" si="1"/>
        <v>19</v>
      </c>
      <c r="AB10" s="204">
        <f t="shared" si="2"/>
        <v>52</v>
      </c>
      <c r="AC10" s="485" t="s">
        <v>515</v>
      </c>
      <c r="AD10" s="203"/>
    </row>
    <row r="11" spans="1:56" ht="50.25" customHeight="1">
      <c r="A11" s="176" t="s">
        <v>209</v>
      </c>
      <c r="B11" s="482">
        <v>0</v>
      </c>
      <c r="C11" s="482">
        <v>0</v>
      </c>
      <c r="D11" s="482">
        <v>0</v>
      </c>
      <c r="E11" s="482">
        <v>0</v>
      </c>
      <c r="F11" s="482">
        <v>18</v>
      </c>
      <c r="G11" s="482">
        <v>12</v>
      </c>
      <c r="H11" s="482">
        <v>15</v>
      </c>
      <c r="I11" s="482">
        <v>15</v>
      </c>
      <c r="J11" s="482">
        <v>16</v>
      </c>
      <c r="K11" s="482">
        <v>10</v>
      </c>
      <c r="L11" s="482">
        <v>7</v>
      </c>
      <c r="M11" s="482">
        <v>5</v>
      </c>
      <c r="N11" s="482">
        <v>0</v>
      </c>
      <c r="O11" s="482">
        <v>2</v>
      </c>
      <c r="P11" s="482">
        <v>1</v>
      </c>
      <c r="Q11" s="482">
        <v>0</v>
      </c>
      <c r="R11" s="482">
        <v>0</v>
      </c>
      <c r="S11" s="482">
        <v>0</v>
      </c>
      <c r="T11" s="482">
        <v>0</v>
      </c>
      <c r="U11" s="482">
        <v>3</v>
      </c>
      <c r="V11" s="482">
        <v>0</v>
      </c>
      <c r="W11" s="482">
        <v>0</v>
      </c>
      <c r="X11" s="482">
        <v>0</v>
      </c>
      <c r="Y11" s="482">
        <v>0</v>
      </c>
      <c r="Z11" s="482">
        <f t="shared" si="0"/>
        <v>57</v>
      </c>
      <c r="AA11" s="482">
        <f t="shared" si="1"/>
        <v>47</v>
      </c>
      <c r="AB11" s="204">
        <f t="shared" si="2"/>
        <v>104</v>
      </c>
      <c r="AC11" s="485" t="s">
        <v>516</v>
      </c>
      <c r="AD11" s="203"/>
    </row>
    <row r="12" spans="1:56" ht="45" customHeight="1">
      <c r="A12" s="176" t="s">
        <v>210</v>
      </c>
      <c r="B12" s="482">
        <v>0</v>
      </c>
      <c r="C12" s="482">
        <v>0</v>
      </c>
      <c r="D12" s="482">
        <v>0</v>
      </c>
      <c r="E12" s="482">
        <v>0</v>
      </c>
      <c r="F12" s="482">
        <v>0</v>
      </c>
      <c r="G12" s="482">
        <v>0</v>
      </c>
      <c r="H12" s="482">
        <v>0</v>
      </c>
      <c r="I12" s="482">
        <v>0</v>
      </c>
      <c r="J12" s="482">
        <v>0</v>
      </c>
      <c r="K12" s="482">
        <v>0</v>
      </c>
      <c r="L12" s="482">
        <v>0</v>
      </c>
      <c r="M12" s="482">
        <v>0</v>
      </c>
      <c r="N12" s="482">
        <v>0</v>
      </c>
      <c r="O12" s="482">
        <v>0</v>
      </c>
      <c r="P12" s="482">
        <v>0</v>
      </c>
      <c r="Q12" s="482">
        <v>0</v>
      </c>
      <c r="R12" s="482">
        <v>0</v>
      </c>
      <c r="S12" s="482">
        <v>0</v>
      </c>
      <c r="T12" s="482">
        <v>0</v>
      </c>
      <c r="U12" s="482">
        <v>0</v>
      </c>
      <c r="V12" s="482">
        <v>1</v>
      </c>
      <c r="W12" s="482">
        <v>0</v>
      </c>
      <c r="X12" s="482">
        <v>0</v>
      </c>
      <c r="Y12" s="482">
        <v>0</v>
      </c>
      <c r="Z12" s="482">
        <f t="shared" si="0"/>
        <v>1</v>
      </c>
      <c r="AA12" s="482">
        <f t="shared" si="1"/>
        <v>0</v>
      </c>
      <c r="AB12" s="204">
        <f t="shared" si="2"/>
        <v>1</v>
      </c>
      <c r="AC12" s="485" t="s">
        <v>517</v>
      </c>
      <c r="AD12" s="203"/>
    </row>
    <row r="13" spans="1:56" ht="35.25" customHeight="1">
      <c r="A13" s="176" t="s">
        <v>211</v>
      </c>
      <c r="B13" s="482">
        <v>0</v>
      </c>
      <c r="C13" s="482">
        <v>0</v>
      </c>
      <c r="D13" s="482">
        <v>0</v>
      </c>
      <c r="E13" s="482">
        <v>0</v>
      </c>
      <c r="F13" s="482">
        <v>0</v>
      </c>
      <c r="G13" s="482">
        <v>3</v>
      </c>
      <c r="H13" s="482">
        <v>4</v>
      </c>
      <c r="I13" s="482">
        <v>4</v>
      </c>
      <c r="J13" s="482">
        <v>0</v>
      </c>
      <c r="K13" s="482">
        <v>0</v>
      </c>
      <c r="L13" s="482">
        <v>0</v>
      </c>
      <c r="M13" s="482">
        <v>0</v>
      </c>
      <c r="N13" s="482">
        <v>0</v>
      </c>
      <c r="O13" s="482">
        <v>0</v>
      </c>
      <c r="P13" s="482">
        <v>0</v>
      </c>
      <c r="Q13" s="482">
        <v>0</v>
      </c>
      <c r="R13" s="482">
        <v>0</v>
      </c>
      <c r="S13" s="482">
        <v>0</v>
      </c>
      <c r="T13" s="482"/>
      <c r="U13" s="482">
        <v>0</v>
      </c>
      <c r="V13" s="482">
        <v>1</v>
      </c>
      <c r="W13" s="482">
        <v>0</v>
      </c>
      <c r="X13" s="482">
        <v>0</v>
      </c>
      <c r="Y13" s="482">
        <v>0</v>
      </c>
      <c r="Z13" s="482">
        <f t="shared" si="0"/>
        <v>5</v>
      </c>
      <c r="AA13" s="482">
        <f t="shared" si="1"/>
        <v>7</v>
      </c>
      <c r="AB13" s="204">
        <f t="shared" si="2"/>
        <v>12</v>
      </c>
      <c r="AC13" s="485" t="s">
        <v>529</v>
      </c>
      <c r="AD13" s="203"/>
    </row>
    <row r="14" spans="1:56" ht="23.25" customHeight="1">
      <c r="A14" s="176" t="s">
        <v>544</v>
      </c>
      <c r="B14" s="482">
        <v>0</v>
      </c>
      <c r="C14" s="482">
        <v>0</v>
      </c>
      <c r="D14" s="482">
        <v>11</v>
      </c>
      <c r="E14" s="482">
        <v>3</v>
      </c>
      <c r="F14" s="482">
        <v>25</v>
      </c>
      <c r="G14" s="482">
        <v>8</v>
      </c>
      <c r="H14" s="482">
        <v>24</v>
      </c>
      <c r="I14" s="482">
        <v>3</v>
      </c>
      <c r="J14" s="482">
        <v>11</v>
      </c>
      <c r="K14" s="482">
        <v>6</v>
      </c>
      <c r="L14" s="482">
        <v>1</v>
      </c>
      <c r="M14" s="482">
        <v>0</v>
      </c>
      <c r="N14" s="482">
        <v>0</v>
      </c>
      <c r="O14" s="482">
        <v>0</v>
      </c>
      <c r="P14" s="482">
        <v>0</v>
      </c>
      <c r="Q14" s="482">
        <v>0</v>
      </c>
      <c r="R14" s="482">
        <v>0</v>
      </c>
      <c r="S14" s="482">
        <v>0</v>
      </c>
      <c r="T14" s="482">
        <v>0</v>
      </c>
      <c r="U14" s="482">
        <v>0</v>
      </c>
      <c r="V14" s="482">
        <v>0</v>
      </c>
      <c r="W14" s="482">
        <v>0</v>
      </c>
      <c r="X14" s="482">
        <v>0</v>
      </c>
      <c r="Y14" s="482">
        <v>0</v>
      </c>
      <c r="Z14" s="482">
        <f t="shared" si="0"/>
        <v>72</v>
      </c>
      <c r="AA14" s="482">
        <f t="shared" si="1"/>
        <v>20</v>
      </c>
      <c r="AB14" s="204">
        <f t="shared" si="2"/>
        <v>92</v>
      </c>
      <c r="AC14" s="485" t="s">
        <v>695</v>
      </c>
      <c r="AD14" s="203"/>
    </row>
    <row r="15" spans="1:56" ht="24" customHeight="1">
      <c r="A15" s="183" t="s">
        <v>212</v>
      </c>
      <c r="B15" s="482">
        <v>0</v>
      </c>
      <c r="C15" s="482">
        <v>0</v>
      </c>
      <c r="D15" s="482">
        <v>0</v>
      </c>
      <c r="E15" s="482">
        <v>0</v>
      </c>
      <c r="F15" s="482">
        <v>0</v>
      </c>
      <c r="G15" s="482">
        <v>0</v>
      </c>
      <c r="H15" s="482">
        <v>0</v>
      </c>
      <c r="I15" s="482">
        <v>0</v>
      </c>
      <c r="J15" s="482">
        <v>0</v>
      </c>
      <c r="K15" s="482">
        <v>0</v>
      </c>
      <c r="L15" s="482">
        <v>0</v>
      </c>
      <c r="M15" s="482">
        <v>0</v>
      </c>
      <c r="N15" s="482">
        <v>0</v>
      </c>
      <c r="O15" s="482">
        <v>0</v>
      </c>
      <c r="P15" s="482">
        <v>0</v>
      </c>
      <c r="Q15" s="482">
        <v>0</v>
      </c>
      <c r="R15" s="482">
        <v>0</v>
      </c>
      <c r="S15" s="482">
        <v>0</v>
      </c>
      <c r="T15" s="482">
        <v>0</v>
      </c>
      <c r="U15" s="482">
        <v>0</v>
      </c>
      <c r="V15" s="482">
        <v>0</v>
      </c>
      <c r="W15" s="482">
        <v>0</v>
      </c>
      <c r="X15" s="482">
        <v>0</v>
      </c>
      <c r="Y15" s="482">
        <v>0</v>
      </c>
      <c r="Z15" s="482">
        <f t="shared" si="0"/>
        <v>0</v>
      </c>
      <c r="AA15" s="482">
        <f t="shared" si="1"/>
        <v>0</v>
      </c>
      <c r="AB15" s="204">
        <f t="shared" si="2"/>
        <v>0</v>
      </c>
      <c r="AC15" s="485" t="s">
        <v>530</v>
      </c>
      <c r="AD15" s="203"/>
    </row>
    <row r="16" spans="1:56" ht="35.25" customHeight="1">
      <c r="A16" s="176" t="s">
        <v>213</v>
      </c>
      <c r="B16" s="482">
        <v>0</v>
      </c>
      <c r="C16" s="482">
        <v>0</v>
      </c>
      <c r="D16" s="482">
        <v>0</v>
      </c>
      <c r="E16" s="482">
        <v>0</v>
      </c>
      <c r="F16" s="482">
        <v>0</v>
      </c>
      <c r="G16" s="482">
        <v>0</v>
      </c>
      <c r="H16" s="482">
        <v>0</v>
      </c>
      <c r="I16" s="482">
        <v>0</v>
      </c>
      <c r="J16" s="482">
        <v>1</v>
      </c>
      <c r="K16" s="482">
        <v>0</v>
      </c>
      <c r="L16" s="482">
        <v>0</v>
      </c>
      <c r="M16" s="482">
        <v>1</v>
      </c>
      <c r="N16" s="482">
        <v>0</v>
      </c>
      <c r="O16" s="482">
        <v>0</v>
      </c>
      <c r="P16" s="482">
        <v>0</v>
      </c>
      <c r="Q16" s="482">
        <v>0</v>
      </c>
      <c r="R16" s="482">
        <v>1</v>
      </c>
      <c r="S16" s="482">
        <v>0</v>
      </c>
      <c r="T16" s="482">
        <v>0</v>
      </c>
      <c r="U16" s="482">
        <v>0</v>
      </c>
      <c r="V16" s="482">
        <v>0</v>
      </c>
      <c r="W16" s="482">
        <v>0</v>
      </c>
      <c r="X16" s="482">
        <v>0</v>
      </c>
      <c r="Y16" s="482">
        <v>0</v>
      </c>
      <c r="Z16" s="482">
        <f t="shared" si="0"/>
        <v>2</v>
      </c>
      <c r="AA16" s="482">
        <f t="shared" si="1"/>
        <v>1</v>
      </c>
      <c r="AB16" s="204">
        <f t="shared" si="2"/>
        <v>3</v>
      </c>
      <c r="AC16" s="485" t="s">
        <v>531</v>
      </c>
      <c r="AD16" s="203"/>
    </row>
    <row r="17" spans="1:37" ht="29.25" customHeight="1">
      <c r="A17" s="183" t="s">
        <v>214</v>
      </c>
      <c r="B17" s="482">
        <v>0</v>
      </c>
      <c r="C17" s="482">
        <v>0</v>
      </c>
      <c r="D17" s="482">
        <v>0</v>
      </c>
      <c r="E17" s="482">
        <v>0</v>
      </c>
      <c r="F17" s="482">
        <v>3</v>
      </c>
      <c r="G17" s="482">
        <v>0</v>
      </c>
      <c r="H17" s="482">
        <v>1</v>
      </c>
      <c r="I17" s="482">
        <v>2</v>
      </c>
      <c r="J17" s="482">
        <v>0</v>
      </c>
      <c r="K17" s="482">
        <v>0</v>
      </c>
      <c r="L17" s="482">
        <v>0</v>
      </c>
      <c r="M17" s="482">
        <v>0</v>
      </c>
      <c r="N17" s="482">
        <v>0</v>
      </c>
      <c r="O17" s="482">
        <v>0</v>
      </c>
      <c r="P17" s="482">
        <v>0</v>
      </c>
      <c r="Q17" s="482">
        <v>0</v>
      </c>
      <c r="R17" s="482">
        <v>0</v>
      </c>
      <c r="S17" s="482">
        <v>0</v>
      </c>
      <c r="T17" s="482">
        <v>0</v>
      </c>
      <c r="U17" s="482">
        <v>0</v>
      </c>
      <c r="V17" s="482">
        <v>0</v>
      </c>
      <c r="W17" s="482">
        <v>0</v>
      </c>
      <c r="X17" s="482">
        <v>0</v>
      </c>
      <c r="Y17" s="482">
        <v>0</v>
      </c>
      <c r="Z17" s="482">
        <f t="shared" si="0"/>
        <v>4</v>
      </c>
      <c r="AA17" s="482">
        <f t="shared" si="1"/>
        <v>2</v>
      </c>
      <c r="AB17" s="204">
        <f t="shared" si="2"/>
        <v>6</v>
      </c>
      <c r="AC17" s="485" t="s">
        <v>532</v>
      </c>
      <c r="AD17" s="203"/>
    </row>
    <row r="18" spans="1:37" ht="25.5" customHeight="1">
      <c r="A18" s="176" t="s">
        <v>215</v>
      </c>
      <c r="B18" s="482">
        <v>0</v>
      </c>
      <c r="C18" s="482">
        <v>0</v>
      </c>
      <c r="D18" s="482">
        <v>0</v>
      </c>
      <c r="E18" s="482">
        <v>0</v>
      </c>
      <c r="F18" s="482">
        <v>1</v>
      </c>
      <c r="G18" s="482">
        <v>4</v>
      </c>
      <c r="H18" s="482">
        <v>2</v>
      </c>
      <c r="I18" s="482">
        <v>2</v>
      </c>
      <c r="J18" s="482">
        <v>2</v>
      </c>
      <c r="K18" s="482">
        <v>0</v>
      </c>
      <c r="L18" s="482">
        <v>0</v>
      </c>
      <c r="M18" s="482">
        <v>0</v>
      </c>
      <c r="N18" s="482">
        <v>0</v>
      </c>
      <c r="O18" s="482">
        <v>0</v>
      </c>
      <c r="P18" s="482">
        <v>0</v>
      </c>
      <c r="Q18" s="482">
        <v>0</v>
      </c>
      <c r="R18" s="482">
        <v>0</v>
      </c>
      <c r="S18" s="482">
        <v>0</v>
      </c>
      <c r="T18" s="482">
        <v>2</v>
      </c>
      <c r="U18" s="482">
        <v>0</v>
      </c>
      <c r="V18" s="482">
        <v>1</v>
      </c>
      <c r="W18" s="482">
        <v>0</v>
      </c>
      <c r="X18" s="482">
        <v>0</v>
      </c>
      <c r="Y18" s="482">
        <v>0</v>
      </c>
      <c r="Z18" s="482">
        <f t="shared" si="0"/>
        <v>8</v>
      </c>
      <c r="AA18" s="482">
        <f t="shared" si="1"/>
        <v>6</v>
      </c>
      <c r="AB18" s="204">
        <f t="shared" si="2"/>
        <v>14</v>
      </c>
      <c r="AC18" s="485" t="s">
        <v>533</v>
      </c>
      <c r="AD18" s="203"/>
    </row>
    <row r="19" spans="1:37" ht="27.75" customHeight="1">
      <c r="A19" s="183" t="s">
        <v>545</v>
      </c>
      <c r="B19" s="482">
        <v>0</v>
      </c>
      <c r="C19" s="482">
        <v>0</v>
      </c>
      <c r="D19" s="482">
        <v>10</v>
      </c>
      <c r="E19" s="482">
        <v>14</v>
      </c>
      <c r="F19" s="482">
        <v>23</v>
      </c>
      <c r="G19" s="482">
        <v>16</v>
      </c>
      <c r="H19" s="482">
        <v>33</v>
      </c>
      <c r="I19" s="482">
        <v>10</v>
      </c>
      <c r="J19" s="482">
        <v>23</v>
      </c>
      <c r="K19" s="482">
        <v>8</v>
      </c>
      <c r="L19" s="482">
        <v>0</v>
      </c>
      <c r="M19" s="482">
        <v>1</v>
      </c>
      <c r="N19" s="482">
        <v>0</v>
      </c>
      <c r="O19" s="482">
        <v>0</v>
      </c>
      <c r="P19" s="482">
        <v>0</v>
      </c>
      <c r="Q19" s="482">
        <v>0</v>
      </c>
      <c r="R19" s="482">
        <v>0</v>
      </c>
      <c r="S19" s="482">
        <v>0</v>
      </c>
      <c r="T19" s="482">
        <v>0</v>
      </c>
      <c r="U19" s="482">
        <v>0</v>
      </c>
      <c r="V19" s="482">
        <v>0</v>
      </c>
      <c r="W19" s="482">
        <v>0</v>
      </c>
      <c r="X19" s="482">
        <v>0</v>
      </c>
      <c r="Y19" s="482">
        <v>0</v>
      </c>
      <c r="Z19" s="482">
        <f t="shared" si="0"/>
        <v>89</v>
      </c>
      <c r="AA19" s="482">
        <f t="shared" si="1"/>
        <v>49</v>
      </c>
      <c r="AB19" s="204">
        <f t="shared" si="2"/>
        <v>138</v>
      </c>
      <c r="AC19" s="486" t="s">
        <v>546</v>
      </c>
      <c r="AD19" s="203"/>
    </row>
    <row r="20" spans="1:37" ht="29.25" customHeight="1">
      <c r="A20" s="183" t="s">
        <v>216</v>
      </c>
      <c r="B20" s="482">
        <v>0</v>
      </c>
      <c r="C20" s="482">
        <v>0</v>
      </c>
      <c r="D20" s="482">
        <v>0</v>
      </c>
      <c r="E20" s="482">
        <v>0</v>
      </c>
      <c r="F20" s="482">
        <v>0</v>
      </c>
      <c r="G20" s="482">
        <v>0</v>
      </c>
      <c r="H20" s="482">
        <v>1</v>
      </c>
      <c r="I20" s="482">
        <v>0</v>
      </c>
      <c r="J20" s="482">
        <v>1</v>
      </c>
      <c r="K20" s="482">
        <v>0</v>
      </c>
      <c r="L20" s="482">
        <v>0</v>
      </c>
      <c r="M20" s="482">
        <v>0</v>
      </c>
      <c r="N20" s="482">
        <v>0</v>
      </c>
      <c r="O20" s="482">
        <v>0</v>
      </c>
      <c r="P20" s="482">
        <v>0</v>
      </c>
      <c r="Q20" s="482">
        <v>0</v>
      </c>
      <c r="R20" s="482">
        <v>0</v>
      </c>
      <c r="S20" s="482">
        <v>0</v>
      </c>
      <c r="T20" s="482">
        <v>0</v>
      </c>
      <c r="U20" s="482">
        <v>0</v>
      </c>
      <c r="V20" s="482">
        <v>0</v>
      </c>
      <c r="W20" s="482">
        <v>0</v>
      </c>
      <c r="X20" s="482">
        <v>0</v>
      </c>
      <c r="Y20" s="482">
        <v>0</v>
      </c>
      <c r="Z20" s="482">
        <f t="shared" si="0"/>
        <v>2</v>
      </c>
      <c r="AA20" s="482">
        <f t="shared" si="1"/>
        <v>0</v>
      </c>
      <c r="AB20" s="204">
        <f t="shared" si="2"/>
        <v>2</v>
      </c>
      <c r="AC20" s="486" t="s">
        <v>534</v>
      </c>
      <c r="AD20" s="203"/>
    </row>
    <row r="21" spans="1:37" ht="35.25" customHeight="1">
      <c r="A21" s="176" t="s">
        <v>217</v>
      </c>
      <c r="B21" s="482">
        <v>0</v>
      </c>
      <c r="C21" s="482">
        <v>0</v>
      </c>
      <c r="D21" s="482">
        <v>0</v>
      </c>
      <c r="E21" s="482">
        <v>0</v>
      </c>
      <c r="F21" s="482">
        <v>0</v>
      </c>
      <c r="G21" s="482">
        <v>0</v>
      </c>
      <c r="H21" s="482">
        <v>0</v>
      </c>
      <c r="I21" s="482">
        <v>0</v>
      </c>
      <c r="J21" s="482">
        <v>0</v>
      </c>
      <c r="K21" s="482">
        <v>0</v>
      </c>
      <c r="L21" s="482">
        <v>0</v>
      </c>
      <c r="M21" s="482">
        <v>0</v>
      </c>
      <c r="N21" s="482">
        <v>0</v>
      </c>
      <c r="O21" s="482">
        <v>0</v>
      </c>
      <c r="P21" s="482">
        <v>0</v>
      </c>
      <c r="Q21" s="482">
        <v>0</v>
      </c>
      <c r="R21" s="482">
        <v>0</v>
      </c>
      <c r="S21" s="482">
        <v>0</v>
      </c>
      <c r="T21" s="482">
        <v>3</v>
      </c>
      <c r="U21" s="482">
        <v>0</v>
      </c>
      <c r="V21" s="482">
        <v>0</v>
      </c>
      <c r="W21" s="482">
        <v>0</v>
      </c>
      <c r="X21" s="482">
        <v>0</v>
      </c>
      <c r="Y21" s="482">
        <v>0</v>
      </c>
      <c r="Z21" s="482">
        <f t="shared" si="0"/>
        <v>3</v>
      </c>
      <c r="AA21" s="482">
        <f t="shared" si="1"/>
        <v>0</v>
      </c>
      <c r="AB21" s="204">
        <f t="shared" si="2"/>
        <v>3</v>
      </c>
      <c r="AC21" s="485" t="s">
        <v>535</v>
      </c>
      <c r="AD21" s="203"/>
    </row>
    <row r="22" spans="1:37" ht="36" customHeight="1">
      <c r="A22" s="183" t="s">
        <v>141</v>
      </c>
      <c r="B22" s="482">
        <v>0</v>
      </c>
      <c r="C22" s="482">
        <v>0</v>
      </c>
      <c r="D22" s="482">
        <v>17</v>
      </c>
      <c r="E22" s="482">
        <v>5</v>
      </c>
      <c r="F22" s="482">
        <v>40</v>
      </c>
      <c r="G22" s="482">
        <v>15</v>
      </c>
      <c r="H22" s="482">
        <v>46</v>
      </c>
      <c r="I22" s="482">
        <v>15</v>
      </c>
      <c r="J22" s="482">
        <v>45</v>
      </c>
      <c r="K22" s="482">
        <v>8</v>
      </c>
      <c r="L22" s="482">
        <v>8</v>
      </c>
      <c r="M22" s="482">
        <v>1</v>
      </c>
      <c r="N22" s="482">
        <v>2</v>
      </c>
      <c r="O22" s="482">
        <v>0</v>
      </c>
      <c r="P22" s="482">
        <v>2</v>
      </c>
      <c r="Q22" s="482">
        <v>0</v>
      </c>
      <c r="R22" s="482">
        <v>4</v>
      </c>
      <c r="S22" s="482">
        <v>0</v>
      </c>
      <c r="T22" s="482">
        <v>13</v>
      </c>
      <c r="U22" s="482">
        <v>2</v>
      </c>
      <c r="V22" s="482">
        <v>2</v>
      </c>
      <c r="W22" s="482">
        <v>2</v>
      </c>
      <c r="X22" s="482">
        <v>0</v>
      </c>
      <c r="Y22" s="482">
        <v>0</v>
      </c>
      <c r="Z22" s="482">
        <f t="shared" ref="Z22" si="3">SUM(X22,V22,T22,R22,P22,N22,L22,J22,H22,F22,D22,B22)</f>
        <v>179</v>
      </c>
      <c r="AA22" s="482">
        <f t="shared" ref="AA22" si="4">SUM(Y22,W22,U22,S22,Q22,O22,M22,K22,I22,G22,E22,C22)</f>
        <v>48</v>
      </c>
      <c r="AB22" s="204">
        <f t="shared" si="2"/>
        <v>227</v>
      </c>
      <c r="AC22" s="487" t="s">
        <v>536</v>
      </c>
      <c r="AD22" s="203"/>
    </row>
    <row r="23" spans="1:37" ht="51.75" customHeight="1" thickBot="1">
      <c r="A23" s="209" t="s">
        <v>218</v>
      </c>
      <c r="B23" s="483">
        <v>0</v>
      </c>
      <c r="C23" s="483">
        <v>0</v>
      </c>
      <c r="D23" s="483">
        <v>0</v>
      </c>
      <c r="E23" s="483">
        <v>8</v>
      </c>
      <c r="F23" s="483">
        <v>66</v>
      </c>
      <c r="G23" s="483">
        <v>39</v>
      </c>
      <c r="H23" s="483">
        <v>98</v>
      </c>
      <c r="I23" s="483">
        <v>42</v>
      </c>
      <c r="J23" s="483">
        <v>60</v>
      </c>
      <c r="K23" s="483">
        <v>39</v>
      </c>
      <c r="L23" s="483">
        <v>6</v>
      </c>
      <c r="M23" s="483">
        <v>2</v>
      </c>
      <c r="N23" s="483">
        <v>1</v>
      </c>
      <c r="O23" s="483">
        <v>0</v>
      </c>
      <c r="P23" s="483">
        <v>2</v>
      </c>
      <c r="Q23" s="483">
        <v>0</v>
      </c>
      <c r="R23" s="483">
        <v>6</v>
      </c>
      <c r="S23" s="483">
        <v>0</v>
      </c>
      <c r="T23" s="483">
        <v>5</v>
      </c>
      <c r="U23" s="483">
        <v>3</v>
      </c>
      <c r="V23" s="483">
        <v>0</v>
      </c>
      <c r="W23" s="483">
        <v>1</v>
      </c>
      <c r="X23" s="483">
        <v>0</v>
      </c>
      <c r="Y23" s="483">
        <v>0</v>
      </c>
      <c r="Z23" s="483">
        <f t="shared" si="0"/>
        <v>244</v>
      </c>
      <c r="AA23" s="483">
        <f t="shared" si="1"/>
        <v>134</v>
      </c>
      <c r="AB23" s="210">
        <f t="shared" si="2"/>
        <v>378</v>
      </c>
      <c r="AC23" s="488" t="s">
        <v>519</v>
      </c>
      <c r="AD23" s="203"/>
    </row>
    <row r="24" spans="1:37" ht="25.5" customHeight="1" thickTop="1">
      <c r="A24" s="496"/>
      <c r="B24" s="496"/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6"/>
      <c r="P24" s="496"/>
      <c r="Q24" s="496"/>
      <c r="R24" s="496"/>
      <c r="S24" s="496"/>
      <c r="T24" s="496"/>
      <c r="U24" s="496"/>
      <c r="V24" s="496"/>
      <c r="W24" s="496"/>
      <c r="X24" s="496"/>
      <c r="Y24" s="496"/>
      <c r="Z24" s="496"/>
      <c r="AA24" s="496"/>
      <c r="AB24" s="496"/>
      <c r="AC24" s="496"/>
      <c r="AD24" s="203"/>
    </row>
    <row r="25" spans="1:37" s="35" customFormat="1" ht="30" customHeight="1" thickBot="1">
      <c r="A25" s="288" t="s">
        <v>289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841" t="s">
        <v>507</v>
      </c>
      <c r="AC25" s="841"/>
      <c r="AD25" s="341"/>
    </row>
    <row r="26" spans="1:37" s="35" customFormat="1" ht="30" customHeight="1" thickTop="1">
      <c r="A26" s="814" t="s">
        <v>158</v>
      </c>
      <c r="B26" s="643" t="s">
        <v>53</v>
      </c>
      <c r="C26" s="643"/>
      <c r="D26" s="798" t="s">
        <v>855</v>
      </c>
      <c r="E26" s="798"/>
      <c r="F26" s="782" t="s">
        <v>856</v>
      </c>
      <c r="G26" s="567"/>
      <c r="H26" s="783" t="s">
        <v>861</v>
      </c>
      <c r="I26" s="783"/>
      <c r="J26" s="782" t="s">
        <v>862</v>
      </c>
      <c r="K26" s="567"/>
      <c r="L26" s="643" t="s">
        <v>863</v>
      </c>
      <c r="M26" s="643"/>
      <c r="N26" s="643" t="s">
        <v>859</v>
      </c>
      <c r="O26" s="643"/>
      <c r="P26" s="643" t="s">
        <v>864</v>
      </c>
      <c r="Q26" s="643"/>
      <c r="R26" s="643" t="s">
        <v>865</v>
      </c>
      <c r="S26" s="643"/>
      <c r="T26" s="643" t="s">
        <v>866</v>
      </c>
      <c r="U26" s="643"/>
      <c r="V26" s="643" t="s">
        <v>867</v>
      </c>
      <c r="W26" s="643"/>
      <c r="X26" s="638" t="s">
        <v>868</v>
      </c>
      <c r="Y26" s="638"/>
      <c r="Z26" s="814" t="s">
        <v>697</v>
      </c>
      <c r="AA26" s="814"/>
      <c r="AB26" s="814"/>
      <c r="AC26" s="807" t="s">
        <v>443</v>
      </c>
    </row>
    <row r="27" spans="1:37" ht="30" customHeight="1">
      <c r="A27" s="816"/>
      <c r="B27" s="421" t="s">
        <v>9</v>
      </c>
      <c r="C27" s="421" t="s">
        <v>10</v>
      </c>
      <c r="D27" s="421" t="s">
        <v>9</v>
      </c>
      <c r="E27" s="421" t="s">
        <v>10</v>
      </c>
      <c r="F27" s="421" t="s">
        <v>9</v>
      </c>
      <c r="G27" s="421" t="s">
        <v>10</v>
      </c>
      <c r="H27" s="421" t="s">
        <v>9</v>
      </c>
      <c r="I27" s="421" t="s">
        <v>10</v>
      </c>
      <c r="J27" s="421" t="s">
        <v>9</v>
      </c>
      <c r="K27" s="421" t="s">
        <v>10</v>
      </c>
      <c r="L27" s="421" t="s">
        <v>9</v>
      </c>
      <c r="M27" s="421" t="s">
        <v>10</v>
      </c>
      <c r="N27" s="421" t="s">
        <v>9</v>
      </c>
      <c r="O27" s="421" t="s">
        <v>10</v>
      </c>
      <c r="P27" s="421" t="s">
        <v>9</v>
      </c>
      <c r="Q27" s="421" t="s">
        <v>10</v>
      </c>
      <c r="R27" s="421" t="s">
        <v>9</v>
      </c>
      <c r="S27" s="421" t="s">
        <v>10</v>
      </c>
      <c r="T27" s="421" t="s">
        <v>9</v>
      </c>
      <c r="U27" s="421" t="s">
        <v>10</v>
      </c>
      <c r="V27" s="421" t="s">
        <v>9</v>
      </c>
      <c r="W27" s="421" t="s">
        <v>10</v>
      </c>
      <c r="X27" s="421" t="s">
        <v>9</v>
      </c>
      <c r="Y27" s="421" t="s">
        <v>10</v>
      </c>
      <c r="Z27" s="421" t="s">
        <v>9</v>
      </c>
      <c r="AA27" s="421" t="s">
        <v>10</v>
      </c>
      <c r="AB27" s="421" t="s">
        <v>11</v>
      </c>
      <c r="AC27" s="808"/>
    </row>
    <row r="28" spans="1:37" ht="30" customHeight="1" thickBot="1">
      <c r="A28" s="180"/>
      <c r="B28" s="294" t="s">
        <v>333</v>
      </c>
      <c r="C28" s="294" t="s">
        <v>334</v>
      </c>
      <c r="D28" s="294" t="s">
        <v>333</v>
      </c>
      <c r="E28" s="294" t="s">
        <v>334</v>
      </c>
      <c r="F28" s="294" t="s">
        <v>333</v>
      </c>
      <c r="G28" s="294" t="s">
        <v>334</v>
      </c>
      <c r="H28" s="294" t="s">
        <v>333</v>
      </c>
      <c r="I28" s="294" t="s">
        <v>334</v>
      </c>
      <c r="J28" s="294" t="s">
        <v>333</v>
      </c>
      <c r="K28" s="294" t="s">
        <v>334</v>
      </c>
      <c r="L28" s="294" t="s">
        <v>333</v>
      </c>
      <c r="M28" s="294" t="s">
        <v>334</v>
      </c>
      <c r="N28" s="294" t="s">
        <v>333</v>
      </c>
      <c r="O28" s="294" t="s">
        <v>334</v>
      </c>
      <c r="P28" s="294" t="s">
        <v>333</v>
      </c>
      <c r="Q28" s="294" t="s">
        <v>334</v>
      </c>
      <c r="R28" s="294" t="s">
        <v>333</v>
      </c>
      <c r="S28" s="294" t="s">
        <v>334</v>
      </c>
      <c r="T28" s="294" t="s">
        <v>333</v>
      </c>
      <c r="U28" s="294" t="s">
        <v>334</v>
      </c>
      <c r="V28" s="294" t="s">
        <v>333</v>
      </c>
      <c r="W28" s="294" t="s">
        <v>334</v>
      </c>
      <c r="X28" s="294" t="s">
        <v>333</v>
      </c>
      <c r="Y28" s="294" t="s">
        <v>334</v>
      </c>
      <c r="Z28" s="294" t="s">
        <v>333</v>
      </c>
      <c r="AA28" s="294" t="s">
        <v>334</v>
      </c>
      <c r="AB28" s="294" t="s">
        <v>378</v>
      </c>
      <c r="AC28" s="809"/>
    </row>
    <row r="29" spans="1:37" ht="30" customHeight="1" thickTop="1">
      <c r="A29" s="186" t="s">
        <v>143</v>
      </c>
      <c r="B29" s="481">
        <v>0</v>
      </c>
      <c r="C29" s="481">
        <v>0</v>
      </c>
      <c r="D29" s="481">
        <v>0</v>
      </c>
      <c r="E29" s="481">
        <v>0</v>
      </c>
      <c r="F29" s="481">
        <v>0</v>
      </c>
      <c r="G29" s="481">
        <v>0</v>
      </c>
      <c r="H29" s="481">
        <v>0</v>
      </c>
      <c r="I29" s="481">
        <v>0</v>
      </c>
      <c r="J29" s="481">
        <v>0</v>
      </c>
      <c r="K29" s="481">
        <v>0</v>
      </c>
      <c r="L29" s="481">
        <v>0</v>
      </c>
      <c r="M29" s="481">
        <v>0</v>
      </c>
      <c r="N29" s="481">
        <v>0</v>
      </c>
      <c r="O29" s="481">
        <v>0</v>
      </c>
      <c r="P29" s="481">
        <v>0</v>
      </c>
      <c r="Q29" s="481">
        <v>0</v>
      </c>
      <c r="R29" s="481">
        <v>0</v>
      </c>
      <c r="S29" s="481">
        <v>0</v>
      </c>
      <c r="T29" s="481">
        <v>3</v>
      </c>
      <c r="U29" s="481">
        <v>0</v>
      </c>
      <c r="V29" s="481">
        <v>1</v>
      </c>
      <c r="W29" s="481">
        <v>0</v>
      </c>
      <c r="X29" s="481">
        <v>1</v>
      </c>
      <c r="Y29" s="481">
        <v>0</v>
      </c>
      <c r="Z29" s="481">
        <f t="shared" ref="Z29:AA33" si="5">SUM(X29,V29,T29,R29,P29,N29,L29,J29,H29,F29,D29,B29)</f>
        <v>5</v>
      </c>
      <c r="AA29" s="481">
        <f t="shared" si="5"/>
        <v>0</v>
      </c>
      <c r="AB29" s="492">
        <f t="shared" ref="AB29:AB34" si="6">SUM(Z29:AA29)</f>
        <v>5</v>
      </c>
      <c r="AC29" s="490" t="s">
        <v>520</v>
      </c>
    </row>
    <row r="30" spans="1:37" ht="30" customHeight="1">
      <c r="A30" s="183" t="s">
        <v>220</v>
      </c>
      <c r="B30" s="482">
        <v>0</v>
      </c>
      <c r="C30" s="482">
        <v>0</v>
      </c>
      <c r="D30" s="482">
        <v>0</v>
      </c>
      <c r="E30" s="482">
        <v>0</v>
      </c>
      <c r="F30" s="482">
        <v>0</v>
      </c>
      <c r="G30" s="482">
        <v>0</v>
      </c>
      <c r="H30" s="482">
        <v>0</v>
      </c>
      <c r="I30" s="482">
        <v>0</v>
      </c>
      <c r="J30" s="482">
        <v>0</v>
      </c>
      <c r="K30" s="482">
        <v>0</v>
      </c>
      <c r="L30" s="482">
        <v>0</v>
      </c>
      <c r="M30" s="482">
        <v>0</v>
      </c>
      <c r="N30" s="482">
        <v>0</v>
      </c>
      <c r="O30" s="482">
        <v>0</v>
      </c>
      <c r="P30" s="482">
        <v>0</v>
      </c>
      <c r="Q30" s="482">
        <v>0</v>
      </c>
      <c r="R30" s="482">
        <v>0</v>
      </c>
      <c r="S30" s="482">
        <v>0</v>
      </c>
      <c r="T30" s="482">
        <v>0</v>
      </c>
      <c r="U30" s="482">
        <v>0</v>
      </c>
      <c r="V30" s="482">
        <v>0</v>
      </c>
      <c r="W30" s="482">
        <v>0</v>
      </c>
      <c r="X30" s="482">
        <v>0</v>
      </c>
      <c r="Y30" s="482">
        <v>0</v>
      </c>
      <c r="Z30" s="482">
        <f t="shared" si="5"/>
        <v>0</v>
      </c>
      <c r="AA30" s="482">
        <f t="shared" si="5"/>
        <v>0</v>
      </c>
      <c r="AB30" s="493">
        <f t="shared" si="6"/>
        <v>0</v>
      </c>
      <c r="AC30" s="485" t="s">
        <v>537</v>
      </c>
      <c r="AK30" s="369"/>
    </row>
    <row r="31" spans="1:37" ht="30" customHeight="1">
      <c r="A31" s="183" t="s">
        <v>221</v>
      </c>
      <c r="B31" s="482">
        <v>0</v>
      </c>
      <c r="C31" s="482">
        <v>0</v>
      </c>
      <c r="D31" s="482">
        <v>0</v>
      </c>
      <c r="E31" s="482">
        <v>0</v>
      </c>
      <c r="F31" s="482">
        <v>0</v>
      </c>
      <c r="G31" s="482">
        <v>0</v>
      </c>
      <c r="H31" s="482">
        <v>0</v>
      </c>
      <c r="I31" s="482">
        <v>0</v>
      </c>
      <c r="J31" s="482">
        <v>0</v>
      </c>
      <c r="K31" s="482">
        <v>0</v>
      </c>
      <c r="L31" s="482">
        <v>0</v>
      </c>
      <c r="M31" s="482">
        <v>0</v>
      </c>
      <c r="N31" s="482">
        <v>0</v>
      </c>
      <c r="O31" s="482">
        <v>0</v>
      </c>
      <c r="P31" s="482">
        <v>0</v>
      </c>
      <c r="Q31" s="482">
        <v>0</v>
      </c>
      <c r="R31" s="482">
        <v>0</v>
      </c>
      <c r="S31" s="482">
        <v>0</v>
      </c>
      <c r="T31" s="482">
        <v>0</v>
      </c>
      <c r="U31" s="482">
        <v>0</v>
      </c>
      <c r="V31" s="482">
        <v>0</v>
      </c>
      <c r="W31" s="482">
        <v>0</v>
      </c>
      <c r="X31" s="482">
        <v>0</v>
      </c>
      <c r="Y31" s="482">
        <v>0</v>
      </c>
      <c r="Z31" s="482">
        <f t="shared" si="5"/>
        <v>0</v>
      </c>
      <c r="AA31" s="482">
        <f t="shared" si="5"/>
        <v>0</v>
      </c>
      <c r="AB31" s="493">
        <f t="shared" si="6"/>
        <v>0</v>
      </c>
      <c r="AC31" s="485" t="s">
        <v>527</v>
      </c>
    </row>
    <row r="32" spans="1:37" ht="30" customHeight="1">
      <c r="A32" s="183" t="s">
        <v>222</v>
      </c>
      <c r="B32" s="482">
        <v>0</v>
      </c>
      <c r="C32" s="482">
        <v>0</v>
      </c>
      <c r="D32" s="482">
        <v>0</v>
      </c>
      <c r="E32" s="482">
        <v>0</v>
      </c>
      <c r="F32" s="482">
        <v>0</v>
      </c>
      <c r="G32" s="482">
        <v>0</v>
      </c>
      <c r="H32" s="482">
        <v>0</v>
      </c>
      <c r="I32" s="482">
        <v>0</v>
      </c>
      <c r="J32" s="482">
        <v>0</v>
      </c>
      <c r="K32" s="482">
        <v>0</v>
      </c>
      <c r="L32" s="482">
        <v>0</v>
      </c>
      <c r="M32" s="482">
        <v>0</v>
      </c>
      <c r="N32" s="482">
        <v>0</v>
      </c>
      <c r="O32" s="482">
        <v>0</v>
      </c>
      <c r="P32" s="482">
        <v>0</v>
      </c>
      <c r="Q32" s="482">
        <v>0</v>
      </c>
      <c r="R32" s="482">
        <v>0</v>
      </c>
      <c r="S32" s="482">
        <v>0</v>
      </c>
      <c r="T32" s="482">
        <v>0</v>
      </c>
      <c r="U32" s="482">
        <v>2</v>
      </c>
      <c r="V32" s="482">
        <v>0</v>
      </c>
      <c r="W32" s="482">
        <v>0</v>
      </c>
      <c r="X32" s="482">
        <v>0</v>
      </c>
      <c r="Y32" s="482">
        <v>0</v>
      </c>
      <c r="Z32" s="482">
        <f t="shared" si="5"/>
        <v>0</v>
      </c>
      <c r="AA32" s="482">
        <f t="shared" si="5"/>
        <v>2</v>
      </c>
      <c r="AB32" s="493">
        <f t="shared" si="6"/>
        <v>2</v>
      </c>
      <c r="AC32" s="485" t="s">
        <v>523</v>
      </c>
    </row>
    <row r="33" spans="1:29" ht="24" customHeight="1">
      <c r="A33" s="205" t="s">
        <v>219</v>
      </c>
      <c r="B33" s="234">
        <v>0</v>
      </c>
      <c r="C33" s="234">
        <v>0</v>
      </c>
      <c r="D33" s="234">
        <v>0</v>
      </c>
      <c r="E33" s="234">
        <v>0</v>
      </c>
      <c r="F33" s="482">
        <v>0</v>
      </c>
      <c r="G33" s="482">
        <v>0</v>
      </c>
      <c r="H33" s="482">
        <v>0</v>
      </c>
      <c r="I33" s="482">
        <v>0</v>
      </c>
      <c r="J33" s="482">
        <v>0</v>
      </c>
      <c r="K33" s="482"/>
      <c r="L33" s="482">
        <v>0</v>
      </c>
      <c r="M33" s="482">
        <v>0</v>
      </c>
      <c r="N33" s="234">
        <v>0</v>
      </c>
      <c r="O33" s="234">
        <v>0</v>
      </c>
      <c r="P33" s="234">
        <v>0</v>
      </c>
      <c r="Q33" s="234">
        <v>0</v>
      </c>
      <c r="R33" s="234"/>
      <c r="S33" s="234">
        <v>0</v>
      </c>
      <c r="T33" s="234">
        <v>0</v>
      </c>
      <c r="U33" s="234">
        <v>3</v>
      </c>
      <c r="V33" s="234">
        <v>0</v>
      </c>
      <c r="W33" s="234">
        <v>0</v>
      </c>
      <c r="X33" s="234">
        <v>0</v>
      </c>
      <c r="Y33" s="234">
        <v>0</v>
      </c>
      <c r="Z33" s="482">
        <f t="shared" si="5"/>
        <v>0</v>
      </c>
      <c r="AA33" s="482">
        <f t="shared" si="5"/>
        <v>3</v>
      </c>
      <c r="AB33" s="472">
        <f t="shared" si="6"/>
        <v>3</v>
      </c>
      <c r="AC33" s="485" t="s">
        <v>521</v>
      </c>
    </row>
    <row r="34" spans="1:29" ht="24.75" customHeight="1">
      <c r="A34" s="205" t="s">
        <v>166</v>
      </c>
      <c r="B34" s="234">
        <v>0</v>
      </c>
      <c r="C34" s="234">
        <v>0</v>
      </c>
      <c r="D34" s="234">
        <v>0</v>
      </c>
      <c r="E34" s="234">
        <v>0</v>
      </c>
      <c r="F34" s="234">
        <v>30</v>
      </c>
      <c r="G34" s="234">
        <v>10</v>
      </c>
      <c r="H34" s="234">
        <v>23</v>
      </c>
      <c r="I34" s="234">
        <v>13</v>
      </c>
      <c r="J34" s="234">
        <v>21</v>
      </c>
      <c r="K34" s="234">
        <v>5</v>
      </c>
      <c r="L34" s="234">
        <v>3</v>
      </c>
      <c r="M34" s="234">
        <v>0</v>
      </c>
      <c r="N34" s="234">
        <v>0</v>
      </c>
      <c r="O34" s="234">
        <v>0</v>
      </c>
      <c r="P34" s="234">
        <v>0</v>
      </c>
      <c r="Q34" s="234">
        <v>0</v>
      </c>
      <c r="R34" s="234">
        <v>0</v>
      </c>
      <c r="S34" s="234">
        <v>0</v>
      </c>
      <c r="T34" s="234">
        <v>0</v>
      </c>
      <c r="U34" s="234">
        <v>0</v>
      </c>
      <c r="V34" s="234">
        <v>0</v>
      </c>
      <c r="W34" s="234">
        <v>0</v>
      </c>
      <c r="X34" s="234">
        <v>0</v>
      </c>
      <c r="Y34" s="234"/>
      <c r="Z34" s="482">
        <f>SUM(X34,V34,T34,R34,P34,N34,L34,J34,H34,F34,D34,B34)</f>
        <v>77</v>
      </c>
      <c r="AA34" s="482">
        <f>SUM(Y34,W34,U34,S34,Q34,O34,M34,K34,I34,G34,E34,C34)</f>
        <v>28</v>
      </c>
      <c r="AB34" s="472">
        <f t="shared" si="6"/>
        <v>105</v>
      </c>
      <c r="AC34" s="485" t="s">
        <v>538</v>
      </c>
    </row>
    <row r="35" spans="1:29" ht="23.25" customHeight="1">
      <c r="A35" s="192" t="s">
        <v>167</v>
      </c>
      <c r="B35" s="234">
        <v>0</v>
      </c>
      <c r="C35" s="234">
        <v>0</v>
      </c>
      <c r="D35" s="234">
        <v>0</v>
      </c>
      <c r="E35" s="234">
        <v>0</v>
      </c>
      <c r="F35" s="234">
        <v>0</v>
      </c>
      <c r="G35" s="234">
        <v>0</v>
      </c>
      <c r="H35" s="234">
        <v>18</v>
      </c>
      <c r="I35" s="234">
        <v>0</v>
      </c>
      <c r="J35" s="234">
        <v>0</v>
      </c>
      <c r="K35" s="234">
        <v>0</v>
      </c>
      <c r="L35" s="234">
        <v>0</v>
      </c>
      <c r="M35" s="234">
        <v>1</v>
      </c>
      <c r="N35" s="234">
        <v>0</v>
      </c>
      <c r="O35" s="234">
        <v>0</v>
      </c>
      <c r="P35" s="234">
        <v>0</v>
      </c>
      <c r="Q35" s="234">
        <v>0</v>
      </c>
      <c r="R35" s="234">
        <v>0</v>
      </c>
      <c r="S35" s="234">
        <v>0</v>
      </c>
      <c r="T35" s="234">
        <v>1</v>
      </c>
      <c r="U35" s="234">
        <v>0</v>
      </c>
      <c r="V35" s="234">
        <v>0</v>
      </c>
      <c r="W35" s="234">
        <v>0</v>
      </c>
      <c r="X35" s="234">
        <v>0</v>
      </c>
      <c r="Y35" s="234">
        <v>0</v>
      </c>
      <c r="Z35" s="482">
        <f t="shared" ref="Z35:Z44" si="7">SUM(X35,V35,T35,R35,P35,N35,L35,J35,H35,F35,D35,B35)</f>
        <v>19</v>
      </c>
      <c r="AA35" s="482">
        <f t="shared" ref="AA35:AA44" si="8">SUM(Y35,W35,U35,S35,Q35,O35,M35,K35,I35,G35,E35,C35)</f>
        <v>1</v>
      </c>
      <c r="AB35" s="472">
        <f t="shared" ref="AB35:AB44" si="9">SUM(Z35:AA35)</f>
        <v>20</v>
      </c>
      <c r="AC35" s="485" t="s">
        <v>539</v>
      </c>
    </row>
    <row r="36" spans="1:29" s="36" customFormat="1" ht="30" customHeight="1">
      <c r="A36" s="192" t="s">
        <v>146</v>
      </c>
      <c r="B36" s="234">
        <v>0</v>
      </c>
      <c r="C36" s="234">
        <v>0</v>
      </c>
      <c r="D36" s="234">
        <v>15</v>
      </c>
      <c r="E36" s="234">
        <v>22</v>
      </c>
      <c r="F36" s="234">
        <v>150</v>
      </c>
      <c r="G36" s="234">
        <v>132</v>
      </c>
      <c r="H36" s="234">
        <v>166</v>
      </c>
      <c r="I36" s="234">
        <v>80</v>
      </c>
      <c r="J36" s="234">
        <v>119</v>
      </c>
      <c r="K36" s="234">
        <v>82</v>
      </c>
      <c r="L36" s="234">
        <v>13</v>
      </c>
      <c r="M36" s="234">
        <v>16</v>
      </c>
      <c r="N36" s="234">
        <v>8</v>
      </c>
      <c r="O36" s="234">
        <v>3</v>
      </c>
      <c r="P36" s="234">
        <v>5</v>
      </c>
      <c r="Q36" s="234">
        <v>15</v>
      </c>
      <c r="R36" s="234">
        <v>10</v>
      </c>
      <c r="S36" s="234">
        <v>15</v>
      </c>
      <c r="T36" s="234">
        <v>8</v>
      </c>
      <c r="U36" s="234">
        <v>10</v>
      </c>
      <c r="V36" s="234">
        <v>0</v>
      </c>
      <c r="W36" s="234">
        <v>1</v>
      </c>
      <c r="X36" s="234">
        <v>0</v>
      </c>
      <c r="Y36" s="234">
        <v>0</v>
      </c>
      <c r="Z36" s="482">
        <f t="shared" si="7"/>
        <v>494</v>
      </c>
      <c r="AA36" s="482">
        <f t="shared" si="8"/>
        <v>376</v>
      </c>
      <c r="AB36" s="472">
        <f t="shared" si="9"/>
        <v>870</v>
      </c>
      <c r="AC36" s="485" t="s">
        <v>524</v>
      </c>
    </row>
    <row r="37" spans="1:29" ht="30" customHeight="1">
      <c r="A37" s="192" t="s">
        <v>168</v>
      </c>
      <c r="B37" s="234">
        <v>0</v>
      </c>
      <c r="C37" s="234">
        <v>0</v>
      </c>
      <c r="D37" s="234">
        <v>4</v>
      </c>
      <c r="E37" s="234">
        <v>0</v>
      </c>
      <c r="F37" s="234">
        <v>19</v>
      </c>
      <c r="G37" s="234">
        <v>17</v>
      </c>
      <c r="H37" s="234">
        <v>25</v>
      </c>
      <c r="I37" s="234">
        <v>24</v>
      </c>
      <c r="J37" s="234">
        <v>25</v>
      </c>
      <c r="K37" s="234">
        <v>11</v>
      </c>
      <c r="L37" s="234">
        <v>4</v>
      </c>
      <c r="M37" s="234">
        <v>4</v>
      </c>
      <c r="N37" s="234">
        <v>0</v>
      </c>
      <c r="O37" s="234">
        <v>2</v>
      </c>
      <c r="P37" s="234">
        <v>0</v>
      </c>
      <c r="Q37" s="234">
        <v>0</v>
      </c>
      <c r="R37" s="234">
        <v>0</v>
      </c>
      <c r="S37" s="234">
        <v>3</v>
      </c>
      <c r="T37" s="234">
        <v>0</v>
      </c>
      <c r="U37" s="234">
        <v>3</v>
      </c>
      <c r="V37" s="234">
        <v>0</v>
      </c>
      <c r="W37" s="234">
        <v>0</v>
      </c>
      <c r="X37" s="234">
        <v>0</v>
      </c>
      <c r="Y37" s="234">
        <v>0</v>
      </c>
      <c r="Z37" s="482">
        <f t="shared" si="7"/>
        <v>77</v>
      </c>
      <c r="AA37" s="482">
        <f t="shared" si="8"/>
        <v>64</v>
      </c>
      <c r="AB37" s="472">
        <f t="shared" si="9"/>
        <v>141</v>
      </c>
      <c r="AC37" s="485" t="s">
        <v>540</v>
      </c>
    </row>
    <row r="38" spans="1:29" ht="30" customHeight="1">
      <c r="A38" s="205" t="s">
        <v>169</v>
      </c>
      <c r="B38" s="234">
        <v>0</v>
      </c>
      <c r="C38" s="234">
        <v>0</v>
      </c>
      <c r="D38" s="234">
        <v>0</v>
      </c>
      <c r="E38" s="234">
        <v>0</v>
      </c>
      <c r="F38" s="234">
        <v>25</v>
      </c>
      <c r="G38" s="234">
        <v>15</v>
      </c>
      <c r="H38" s="234">
        <v>24</v>
      </c>
      <c r="I38" s="234">
        <v>25</v>
      </c>
      <c r="J38" s="234">
        <v>12</v>
      </c>
      <c r="K38" s="234">
        <v>13</v>
      </c>
      <c r="L38" s="234">
        <v>5</v>
      </c>
      <c r="M38" s="234">
        <v>6</v>
      </c>
      <c r="N38" s="234">
        <v>1</v>
      </c>
      <c r="O38" s="234">
        <v>1</v>
      </c>
      <c r="P38" s="234">
        <v>0</v>
      </c>
      <c r="Q38" s="234">
        <v>9</v>
      </c>
      <c r="R38" s="234">
        <v>0</v>
      </c>
      <c r="S38" s="234">
        <v>2</v>
      </c>
      <c r="T38" s="234">
        <v>1</v>
      </c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482">
        <f t="shared" si="7"/>
        <v>68</v>
      </c>
      <c r="AA38" s="482">
        <f t="shared" si="8"/>
        <v>71</v>
      </c>
      <c r="AB38" s="472">
        <f t="shared" si="9"/>
        <v>139</v>
      </c>
      <c r="AC38" s="485" t="s">
        <v>541</v>
      </c>
    </row>
    <row r="39" spans="1:29" ht="30" customHeight="1">
      <c r="A39" s="205" t="s">
        <v>170</v>
      </c>
      <c r="B39" s="234">
        <v>0</v>
      </c>
      <c r="C39" s="234">
        <v>0</v>
      </c>
      <c r="D39" s="234">
        <v>5</v>
      </c>
      <c r="E39" s="234">
        <v>0</v>
      </c>
      <c r="F39" s="234">
        <v>50</v>
      </c>
      <c r="G39" s="234">
        <v>50</v>
      </c>
      <c r="H39" s="234">
        <v>65</v>
      </c>
      <c r="I39" s="234">
        <v>26</v>
      </c>
      <c r="J39" s="234">
        <v>29</v>
      </c>
      <c r="K39" s="234">
        <v>32</v>
      </c>
      <c r="L39" s="234">
        <v>16</v>
      </c>
      <c r="M39" s="234">
        <v>5</v>
      </c>
      <c r="N39" s="234">
        <v>0</v>
      </c>
      <c r="O39" s="234">
        <v>0</v>
      </c>
      <c r="P39" s="234">
        <v>0</v>
      </c>
      <c r="Q39" s="234">
        <v>5</v>
      </c>
      <c r="R39" s="234">
        <v>1</v>
      </c>
      <c r="S39" s="234">
        <v>0</v>
      </c>
      <c r="T39" s="234">
        <v>0</v>
      </c>
      <c r="U39" s="234">
        <v>0</v>
      </c>
      <c r="V39" s="234">
        <v>0</v>
      </c>
      <c r="W39" s="234">
        <v>0</v>
      </c>
      <c r="X39" s="234">
        <v>0</v>
      </c>
      <c r="Y39" s="234">
        <v>0</v>
      </c>
      <c r="Z39" s="482">
        <f t="shared" si="7"/>
        <v>166</v>
      </c>
      <c r="AA39" s="482">
        <f t="shared" si="8"/>
        <v>118</v>
      </c>
      <c r="AB39" s="472">
        <f t="shared" si="9"/>
        <v>284</v>
      </c>
      <c r="AC39" s="485" t="s">
        <v>542</v>
      </c>
    </row>
    <row r="40" spans="1:29" ht="24.75" customHeight="1">
      <c r="A40" s="205" t="s">
        <v>147</v>
      </c>
      <c r="B40" s="234">
        <v>0</v>
      </c>
      <c r="C40" s="234">
        <v>0</v>
      </c>
      <c r="D40" s="234">
        <v>2</v>
      </c>
      <c r="E40" s="234">
        <v>0</v>
      </c>
      <c r="F40" s="234">
        <v>25</v>
      </c>
      <c r="G40" s="234">
        <v>15</v>
      </c>
      <c r="H40" s="234">
        <v>24</v>
      </c>
      <c r="I40" s="234">
        <v>18</v>
      </c>
      <c r="J40" s="234">
        <v>20</v>
      </c>
      <c r="K40" s="234">
        <v>6</v>
      </c>
      <c r="L40" s="234">
        <v>0</v>
      </c>
      <c r="M40" s="234">
        <v>0</v>
      </c>
      <c r="N40" s="234">
        <v>0</v>
      </c>
      <c r="O40" s="234">
        <v>0</v>
      </c>
      <c r="P40" s="234">
        <v>0</v>
      </c>
      <c r="Q40" s="234">
        <v>0</v>
      </c>
      <c r="R40" s="234">
        <v>1</v>
      </c>
      <c r="S40" s="234">
        <v>3</v>
      </c>
      <c r="T40" s="234">
        <v>0</v>
      </c>
      <c r="U40" s="234">
        <v>0</v>
      </c>
      <c r="V40" s="234">
        <v>0</v>
      </c>
      <c r="W40" s="234"/>
      <c r="X40" s="234">
        <v>0</v>
      </c>
      <c r="Y40" s="234">
        <v>0</v>
      </c>
      <c r="Z40" s="482">
        <f t="shared" si="7"/>
        <v>72</v>
      </c>
      <c r="AA40" s="482">
        <f t="shared" si="8"/>
        <v>42</v>
      </c>
      <c r="AB40" s="472">
        <f t="shared" si="9"/>
        <v>114</v>
      </c>
      <c r="AC40" s="485" t="s">
        <v>525</v>
      </c>
    </row>
    <row r="41" spans="1:29" ht="33" customHeight="1">
      <c r="A41" s="205" t="s">
        <v>822</v>
      </c>
      <c r="B41" s="234">
        <v>0</v>
      </c>
      <c r="C41" s="234">
        <v>0</v>
      </c>
      <c r="D41" s="234">
        <v>0</v>
      </c>
      <c r="E41" s="234">
        <v>0</v>
      </c>
      <c r="F41" s="234">
        <v>0</v>
      </c>
      <c r="G41" s="234">
        <v>0</v>
      </c>
      <c r="H41" s="234">
        <v>0</v>
      </c>
      <c r="I41" s="234">
        <v>0</v>
      </c>
      <c r="J41" s="234">
        <v>0</v>
      </c>
      <c r="K41" s="234">
        <v>0</v>
      </c>
      <c r="L41" s="234">
        <v>0</v>
      </c>
      <c r="M41" s="234">
        <v>0</v>
      </c>
      <c r="N41" s="234">
        <v>0</v>
      </c>
      <c r="O41" s="234">
        <v>0</v>
      </c>
      <c r="P41" s="234">
        <v>0</v>
      </c>
      <c r="Q41" s="234">
        <v>0</v>
      </c>
      <c r="R41" s="234">
        <v>0</v>
      </c>
      <c r="S41" s="234">
        <v>2</v>
      </c>
      <c r="T41" s="234">
        <v>0</v>
      </c>
      <c r="U41" s="234">
        <v>0</v>
      </c>
      <c r="V41" s="234">
        <v>1</v>
      </c>
      <c r="W41" s="234">
        <v>0</v>
      </c>
      <c r="X41" s="234">
        <v>0</v>
      </c>
      <c r="Y41" s="234">
        <v>0</v>
      </c>
      <c r="Z41" s="482">
        <f t="shared" ref="Z41" si="10">SUM(X41,V41,T41,R41,P41,N41,L41,J41,H41,F41,D41,B41)</f>
        <v>1</v>
      </c>
      <c r="AA41" s="482">
        <f t="shared" ref="AA41" si="11">SUM(Y41,W41,U41,S41,Q41,O41,M41,K41,I41,G41,E41,C41)</f>
        <v>2</v>
      </c>
      <c r="AB41" s="472">
        <f t="shared" ref="AB41" si="12">SUM(Z41:AA41)</f>
        <v>3</v>
      </c>
      <c r="AC41" s="485" t="s">
        <v>884</v>
      </c>
    </row>
    <row r="42" spans="1:29" ht="24.75" customHeight="1">
      <c r="A42" s="205" t="s">
        <v>547</v>
      </c>
      <c r="B42" s="234">
        <v>0</v>
      </c>
      <c r="C42" s="234">
        <v>0</v>
      </c>
      <c r="D42" s="234">
        <v>0</v>
      </c>
      <c r="E42" s="234">
        <v>0</v>
      </c>
      <c r="F42" s="234">
        <v>10</v>
      </c>
      <c r="G42" s="234">
        <v>0</v>
      </c>
      <c r="H42" s="234">
        <v>0</v>
      </c>
      <c r="I42" s="234">
        <v>15</v>
      </c>
      <c r="J42" s="234">
        <v>15</v>
      </c>
      <c r="K42" s="234">
        <v>0</v>
      </c>
      <c r="L42" s="234">
        <v>1</v>
      </c>
      <c r="M42" s="234">
        <v>0</v>
      </c>
      <c r="N42" s="234">
        <v>0</v>
      </c>
      <c r="O42" s="234">
        <v>0</v>
      </c>
      <c r="P42" s="234">
        <v>0</v>
      </c>
      <c r="Q42" s="234">
        <v>0</v>
      </c>
      <c r="R42" s="234">
        <v>0</v>
      </c>
      <c r="S42" s="234">
        <v>0</v>
      </c>
      <c r="T42" s="234">
        <v>0</v>
      </c>
      <c r="U42" s="234">
        <v>0</v>
      </c>
      <c r="V42" s="234">
        <v>0</v>
      </c>
      <c r="W42" s="234">
        <v>0</v>
      </c>
      <c r="X42" s="234">
        <v>0</v>
      </c>
      <c r="Y42" s="234">
        <v>0</v>
      </c>
      <c r="Z42" s="482">
        <f t="shared" si="7"/>
        <v>26</v>
      </c>
      <c r="AA42" s="482">
        <f t="shared" si="8"/>
        <v>15</v>
      </c>
      <c r="AB42" s="472">
        <f t="shared" si="9"/>
        <v>41</v>
      </c>
      <c r="AC42" s="485" t="s">
        <v>548</v>
      </c>
    </row>
    <row r="43" spans="1:29" ht="22.5" customHeight="1">
      <c r="A43" s="205" t="s">
        <v>148</v>
      </c>
      <c r="B43" s="234">
        <v>0</v>
      </c>
      <c r="C43" s="234">
        <v>0</v>
      </c>
      <c r="D43" s="234">
        <v>0</v>
      </c>
      <c r="E43" s="234">
        <v>0</v>
      </c>
      <c r="F43" s="234">
        <v>20</v>
      </c>
      <c r="G43" s="234">
        <v>12</v>
      </c>
      <c r="H43" s="234">
        <v>49</v>
      </c>
      <c r="I43" s="234">
        <v>12</v>
      </c>
      <c r="J43" s="234">
        <v>16</v>
      </c>
      <c r="K43" s="234">
        <v>5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4">
        <v>1</v>
      </c>
      <c r="W43" s="234">
        <v>0</v>
      </c>
      <c r="X43" s="234">
        <v>0</v>
      </c>
      <c r="Y43" s="234">
        <v>0</v>
      </c>
      <c r="Z43" s="482">
        <f t="shared" si="7"/>
        <v>86</v>
      </c>
      <c r="AA43" s="482">
        <f t="shared" si="8"/>
        <v>29</v>
      </c>
      <c r="AB43" s="472">
        <f t="shared" si="9"/>
        <v>115</v>
      </c>
      <c r="AC43" s="491" t="s">
        <v>526</v>
      </c>
    </row>
    <row r="44" spans="1:29" ht="24" customHeight="1" thickBot="1">
      <c r="A44" s="208" t="s">
        <v>153</v>
      </c>
      <c r="B44" s="473">
        <v>0</v>
      </c>
      <c r="C44" s="473">
        <v>0</v>
      </c>
      <c r="D44" s="473">
        <v>1</v>
      </c>
      <c r="E44" s="473">
        <v>3</v>
      </c>
      <c r="F44" s="473">
        <v>50</v>
      </c>
      <c r="G44" s="473">
        <v>32</v>
      </c>
      <c r="H44" s="473">
        <v>33</v>
      </c>
      <c r="I44" s="473">
        <v>47</v>
      </c>
      <c r="J44" s="473">
        <v>55</v>
      </c>
      <c r="K44" s="473">
        <v>46</v>
      </c>
      <c r="L44" s="473">
        <v>17</v>
      </c>
      <c r="M44" s="473">
        <v>18</v>
      </c>
      <c r="N44" s="473">
        <v>0</v>
      </c>
      <c r="O44" s="473">
        <v>7</v>
      </c>
      <c r="P44" s="473">
        <v>5</v>
      </c>
      <c r="Q44" s="473">
        <v>7</v>
      </c>
      <c r="R44" s="473">
        <v>3</v>
      </c>
      <c r="S44" s="473">
        <v>9</v>
      </c>
      <c r="T44" s="473"/>
      <c r="U44" s="473">
        <v>0</v>
      </c>
      <c r="V44" s="473">
        <v>0</v>
      </c>
      <c r="W44" s="473">
        <v>0</v>
      </c>
      <c r="X44" s="473">
        <v>0</v>
      </c>
      <c r="Y44" s="473">
        <v>0</v>
      </c>
      <c r="Z44" s="494">
        <f t="shared" si="7"/>
        <v>164</v>
      </c>
      <c r="AA44" s="494">
        <f t="shared" si="8"/>
        <v>169</v>
      </c>
      <c r="AB44" s="495">
        <f t="shared" si="9"/>
        <v>333</v>
      </c>
      <c r="AC44" s="490" t="s">
        <v>348</v>
      </c>
    </row>
    <row r="45" spans="1:29" ht="23.25" customHeight="1" thickTop="1" thickBot="1">
      <c r="A45" s="206" t="s">
        <v>0</v>
      </c>
      <c r="B45" s="468">
        <f t="shared" ref="B45:AB45" si="13">SUM(B33:B44,B7:B32)</f>
        <v>0</v>
      </c>
      <c r="C45" s="468">
        <f t="shared" si="13"/>
        <v>0</v>
      </c>
      <c r="D45" s="468">
        <f t="shared" si="13"/>
        <v>65</v>
      </c>
      <c r="E45" s="468">
        <f t="shared" si="13"/>
        <v>55</v>
      </c>
      <c r="F45" s="468">
        <f t="shared" si="13"/>
        <v>574</v>
      </c>
      <c r="G45" s="468">
        <f t="shared" si="13"/>
        <v>388</v>
      </c>
      <c r="H45" s="468">
        <f t="shared" si="13"/>
        <v>670</v>
      </c>
      <c r="I45" s="468">
        <f t="shared" si="13"/>
        <v>365</v>
      </c>
      <c r="J45" s="468">
        <f t="shared" si="13"/>
        <v>490</v>
      </c>
      <c r="K45" s="468">
        <f t="shared" si="13"/>
        <v>280</v>
      </c>
      <c r="L45" s="468">
        <f t="shared" si="13"/>
        <v>91</v>
      </c>
      <c r="M45" s="468">
        <f t="shared" si="13"/>
        <v>65</v>
      </c>
      <c r="N45" s="468">
        <f t="shared" si="13"/>
        <v>15</v>
      </c>
      <c r="O45" s="468">
        <f t="shared" si="13"/>
        <v>15</v>
      </c>
      <c r="P45" s="468">
        <f t="shared" si="13"/>
        <v>15</v>
      </c>
      <c r="Q45" s="468">
        <f t="shared" si="13"/>
        <v>36</v>
      </c>
      <c r="R45" s="468">
        <f t="shared" si="13"/>
        <v>30</v>
      </c>
      <c r="S45" s="468">
        <f t="shared" si="13"/>
        <v>34</v>
      </c>
      <c r="T45" s="468">
        <f t="shared" si="13"/>
        <v>39</v>
      </c>
      <c r="U45" s="468">
        <f t="shared" si="13"/>
        <v>26</v>
      </c>
      <c r="V45" s="468">
        <f t="shared" si="13"/>
        <v>8</v>
      </c>
      <c r="W45" s="468">
        <f t="shared" si="13"/>
        <v>4</v>
      </c>
      <c r="X45" s="468">
        <f t="shared" si="13"/>
        <v>1</v>
      </c>
      <c r="Y45" s="468">
        <f t="shared" si="13"/>
        <v>0</v>
      </c>
      <c r="Z45" s="468">
        <f t="shared" si="13"/>
        <v>1998</v>
      </c>
      <c r="AA45" s="468">
        <f t="shared" si="13"/>
        <v>1268</v>
      </c>
      <c r="AB45" s="468">
        <f t="shared" si="13"/>
        <v>3266</v>
      </c>
      <c r="AC45" s="370" t="s">
        <v>316</v>
      </c>
    </row>
    <row r="46" spans="1:29" ht="24" customHeight="1" thickTop="1">
      <c r="A46" s="38"/>
      <c r="B46" s="38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56" spans="14:14">
      <c r="N56" s="555" t="s">
        <v>883</v>
      </c>
    </row>
  </sheetData>
  <mergeCells count="34">
    <mergeCell ref="A26:A27"/>
    <mergeCell ref="J26:K26"/>
    <mergeCell ref="R26:S26"/>
    <mergeCell ref="L4:M4"/>
    <mergeCell ref="H4:I4"/>
    <mergeCell ref="D26:E26"/>
    <mergeCell ref="B26:C26"/>
    <mergeCell ref="P26:Q26"/>
    <mergeCell ref="F26:G26"/>
    <mergeCell ref="H26:I26"/>
    <mergeCell ref="N26:O26"/>
    <mergeCell ref="L26:M26"/>
    <mergeCell ref="D4:E4"/>
    <mergeCell ref="A1:AB1"/>
    <mergeCell ref="N4:O4"/>
    <mergeCell ref="P4:Q4"/>
    <mergeCell ref="R4:S4"/>
    <mergeCell ref="A4:A6"/>
    <mergeCell ref="F4:G4"/>
    <mergeCell ref="J4:K4"/>
    <mergeCell ref="A2:AC2"/>
    <mergeCell ref="V4:W4"/>
    <mergeCell ref="Z4:AB4"/>
    <mergeCell ref="T4:U4"/>
    <mergeCell ref="B4:C4"/>
    <mergeCell ref="A3:AB3"/>
    <mergeCell ref="AC4:AC6"/>
    <mergeCell ref="X4:Y4"/>
    <mergeCell ref="V26:W26"/>
    <mergeCell ref="X26:Y26"/>
    <mergeCell ref="T26:U26"/>
    <mergeCell ref="AB25:AC25"/>
    <mergeCell ref="AC26:AC28"/>
    <mergeCell ref="Z26:AB26"/>
  </mergeCells>
  <phoneticPr fontId="2" type="noConversion"/>
  <printOptions horizontalCentered="1"/>
  <pageMargins left="1" right="1" top="1" bottom="1" header="1" footer="1"/>
  <pageSetup paperSize="9" scale="65" firstPageNumber="49" orientation="landscape" useFirstPageNumber="1" r:id="rId1"/>
  <headerFooter alignWithMargins="0">
    <oddFooter>&amp;C&amp;12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S19"/>
  <sheetViews>
    <sheetView rightToLeft="1" view="pageBreakPreview" zoomScale="60" zoomScaleNormal="75" workbookViewId="0">
      <selection activeCell="I17" sqref="I17"/>
    </sheetView>
  </sheetViews>
  <sheetFormatPr defaultRowHeight="12.75"/>
  <cols>
    <col min="1" max="1" width="15.140625" style="19" customWidth="1"/>
    <col min="2" max="2" width="8.140625" style="19" customWidth="1"/>
    <col min="3" max="3" width="8" style="19" customWidth="1"/>
    <col min="4" max="4" width="9" style="19" customWidth="1"/>
    <col min="5" max="5" width="8.28515625" style="19" customWidth="1"/>
    <col min="6" max="6" width="8.42578125" style="19" customWidth="1"/>
    <col min="7" max="7" width="9.140625" style="19" customWidth="1"/>
    <col min="8" max="8" width="8.42578125" style="19" customWidth="1"/>
    <col min="9" max="9" width="9.140625" style="19" customWidth="1"/>
    <col min="10" max="10" width="10.140625" style="19" customWidth="1"/>
    <col min="11" max="11" width="9" style="19" customWidth="1"/>
    <col min="12" max="14" width="10.140625" style="19" customWidth="1"/>
    <col min="15" max="15" width="20.42578125" style="19" customWidth="1"/>
    <col min="16" max="16384" width="9.140625" style="19"/>
  </cols>
  <sheetData>
    <row r="1" spans="1:19" s="32" customFormat="1" ht="27.75" customHeight="1">
      <c r="A1" s="578" t="s">
        <v>776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31"/>
      <c r="Q1" s="30"/>
      <c r="R1" s="30"/>
      <c r="S1" s="30"/>
    </row>
    <row r="2" spans="1:19" s="32" customFormat="1" ht="44.25" customHeight="1">
      <c r="A2" s="635" t="s">
        <v>777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31"/>
      <c r="Q2" s="30"/>
      <c r="R2" s="30"/>
      <c r="S2" s="30"/>
    </row>
    <row r="3" spans="1:19" s="32" customFormat="1" ht="24.95" customHeight="1" thickBot="1">
      <c r="A3" s="844" t="s">
        <v>290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441" t="s">
        <v>462</v>
      </c>
      <c r="P3" s="31"/>
      <c r="Q3" s="30"/>
      <c r="R3" s="30"/>
      <c r="S3" s="30"/>
    </row>
    <row r="4" spans="1:19" ht="24.75" customHeight="1" thickTop="1">
      <c r="A4" s="845" t="s">
        <v>171</v>
      </c>
      <c r="B4" s="645" t="s">
        <v>172</v>
      </c>
      <c r="C4" s="645"/>
      <c r="D4" s="645" t="s">
        <v>173</v>
      </c>
      <c r="E4" s="645"/>
      <c r="F4" s="645" t="s">
        <v>174</v>
      </c>
      <c r="G4" s="645"/>
      <c r="H4" s="645" t="s">
        <v>175</v>
      </c>
      <c r="I4" s="645"/>
      <c r="J4" s="645" t="s">
        <v>176</v>
      </c>
      <c r="K4" s="645"/>
      <c r="L4" s="645" t="s">
        <v>705</v>
      </c>
      <c r="M4" s="645"/>
      <c r="N4" s="645"/>
      <c r="O4" s="848" t="s">
        <v>452</v>
      </c>
    </row>
    <row r="5" spans="1:19" ht="26.25" customHeight="1">
      <c r="A5" s="846"/>
      <c r="B5" s="446" t="s">
        <v>9</v>
      </c>
      <c r="C5" s="446" t="s">
        <v>10</v>
      </c>
      <c r="D5" s="446" t="s">
        <v>9</v>
      </c>
      <c r="E5" s="446" t="s">
        <v>10</v>
      </c>
      <c r="F5" s="446" t="s">
        <v>9</v>
      </c>
      <c r="G5" s="446" t="s">
        <v>10</v>
      </c>
      <c r="H5" s="446" t="s">
        <v>9</v>
      </c>
      <c r="I5" s="446" t="s">
        <v>10</v>
      </c>
      <c r="J5" s="446" t="s">
        <v>9</v>
      </c>
      <c r="K5" s="446" t="s">
        <v>10</v>
      </c>
      <c r="L5" s="446" t="s">
        <v>9</v>
      </c>
      <c r="M5" s="446" t="s">
        <v>10</v>
      </c>
      <c r="N5" s="456" t="s">
        <v>46</v>
      </c>
      <c r="O5" s="849"/>
    </row>
    <row r="6" spans="1:19" ht="30.75" customHeight="1" thickBot="1">
      <c r="A6" s="847"/>
      <c r="B6" s="293" t="s">
        <v>333</v>
      </c>
      <c r="C6" s="293" t="s">
        <v>334</v>
      </c>
      <c r="D6" s="293" t="s">
        <v>333</v>
      </c>
      <c r="E6" s="293" t="s">
        <v>334</v>
      </c>
      <c r="F6" s="293" t="s">
        <v>333</v>
      </c>
      <c r="G6" s="293" t="s">
        <v>334</v>
      </c>
      <c r="H6" s="293" t="s">
        <v>333</v>
      </c>
      <c r="I6" s="293" t="s">
        <v>334</v>
      </c>
      <c r="J6" s="293" t="s">
        <v>333</v>
      </c>
      <c r="K6" s="293" t="s">
        <v>334</v>
      </c>
      <c r="L6" s="293" t="s">
        <v>333</v>
      </c>
      <c r="M6" s="293" t="s">
        <v>334</v>
      </c>
      <c r="N6" s="293" t="s">
        <v>335</v>
      </c>
      <c r="O6" s="850"/>
    </row>
    <row r="7" spans="1:19" ht="28.5" customHeight="1" thickTop="1">
      <c r="A7" s="151" t="s">
        <v>177</v>
      </c>
      <c r="B7" s="104">
        <v>12</v>
      </c>
      <c r="C7" s="104">
        <v>13</v>
      </c>
      <c r="D7" s="104">
        <v>25</v>
      </c>
      <c r="E7" s="104">
        <v>64</v>
      </c>
      <c r="F7" s="104">
        <v>3</v>
      </c>
      <c r="G7" s="104">
        <v>8</v>
      </c>
      <c r="H7" s="104">
        <v>0</v>
      </c>
      <c r="I7" s="104">
        <v>0</v>
      </c>
      <c r="J7" s="104">
        <v>1</v>
      </c>
      <c r="K7" s="104">
        <v>0</v>
      </c>
      <c r="L7" s="104">
        <f>SUM(J7,H7,F7,D7,B7)</f>
        <v>41</v>
      </c>
      <c r="M7" s="104">
        <f>SUM(K7,I7,G7,E7,C7)</f>
        <v>85</v>
      </c>
      <c r="N7" s="104">
        <f>SUM(L7:M7)</f>
        <v>126</v>
      </c>
      <c r="O7" s="309" t="s">
        <v>453</v>
      </c>
    </row>
    <row r="8" spans="1:19" ht="25.5" customHeight="1">
      <c r="A8" s="150" t="s">
        <v>178</v>
      </c>
      <c r="B8" s="68">
        <v>15</v>
      </c>
      <c r="C8" s="68">
        <v>0</v>
      </c>
      <c r="D8" s="68">
        <v>13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f t="shared" ref="L8:L17" si="0">SUM(J8,H8,F8,D8,B8)</f>
        <v>28</v>
      </c>
      <c r="M8" s="68">
        <f t="shared" ref="M8:M17" si="1">SUM(K8,I8,G8,E8,C8)</f>
        <v>0</v>
      </c>
      <c r="N8" s="68">
        <f t="shared" ref="N8:N17" si="2">SUM(L8:M8)</f>
        <v>28</v>
      </c>
      <c r="O8" s="310" t="s">
        <v>454</v>
      </c>
    </row>
    <row r="9" spans="1:19" ht="25.5" customHeight="1">
      <c r="A9" s="150" t="s">
        <v>179</v>
      </c>
      <c r="B9" s="68">
        <v>0</v>
      </c>
      <c r="C9" s="68">
        <v>0</v>
      </c>
      <c r="D9" s="68">
        <v>11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f t="shared" si="0"/>
        <v>11</v>
      </c>
      <c r="M9" s="68">
        <f t="shared" si="1"/>
        <v>0</v>
      </c>
      <c r="N9" s="68">
        <f t="shared" si="2"/>
        <v>11</v>
      </c>
      <c r="O9" s="310" t="s">
        <v>455</v>
      </c>
    </row>
    <row r="10" spans="1:19" ht="25.5" customHeight="1">
      <c r="A10" s="150" t="s">
        <v>180</v>
      </c>
      <c r="B10" s="68">
        <v>0</v>
      </c>
      <c r="C10" s="68">
        <v>0</v>
      </c>
      <c r="D10" s="68">
        <v>0</v>
      </c>
      <c r="E10" s="68">
        <v>1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f t="shared" si="0"/>
        <v>0</v>
      </c>
      <c r="M10" s="68">
        <f t="shared" si="1"/>
        <v>1</v>
      </c>
      <c r="N10" s="68">
        <f t="shared" si="2"/>
        <v>1</v>
      </c>
      <c r="O10" s="310" t="s">
        <v>456</v>
      </c>
    </row>
    <row r="11" spans="1:19" ht="25.5" customHeight="1">
      <c r="A11" s="150" t="s">
        <v>181</v>
      </c>
      <c r="B11" s="68">
        <v>4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f t="shared" si="0"/>
        <v>4</v>
      </c>
      <c r="M11" s="68">
        <f t="shared" si="1"/>
        <v>0</v>
      </c>
      <c r="N11" s="68">
        <f t="shared" si="2"/>
        <v>4</v>
      </c>
      <c r="O11" s="310" t="s">
        <v>457</v>
      </c>
    </row>
    <row r="12" spans="1:19" ht="25.5" customHeight="1">
      <c r="A12" s="150" t="s">
        <v>182</v>
      </c>
      <c r="B12" s="68">
        <v>25</v>
      </c>
      <c r="C12" s="68">
        <v>0</v>
      </c>
      <c r="D12" s="68">
        <v>1</v>
      </c>
      <c r="E12" s="68">
        <v>0</v>
      </c>
      <c r="F12" s="68">
        <v>2</v>
      </c>
      <c r="G12" s="68">
        <v>2</v>
      </c>
      <c r="H12" s="68">
        <v>0</v>
      </c>
      <c r="I12" s="68">
        <v>0</v>
      </c>
      <c r="J12" s="68">
        <v>0</v>
      </c>
      <c r="K12" s="68">
        <v>0</v>
      </c>
      <c r="L12" s="68">
        <f t="shared" si="0"/>
        <v>28</v>
      </c>
      <c r="M12" s="68">
        <f t="shared" si="1"/>
        <v>2</v>
      </c>
      <c r="N12" s="68">
        <f t="shared" si="2"/>
        <v>30</v>
      </c>
      <c r="O12" s="310" t="s">
        <v>458</v>
      </c>
    </row>
    <row r="13" spans="1:19" ht="25.5" customHeight="1">
      <c r="A13" s="150" t="s">
        <v>183</v>
      </c>
      <c r="B13" s="68">
        <v>4</v>
      </c>
      <c r="C13" s="68">
        <v>2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f t="shared" si="0"/>
        <v>4</v>
      </c>
      <c r="M13" s="68">
        <f t="shared" si="1"/>
        <v>2</v>
      </c>
      <c r="N13" s="68">
        <f t="shared" si="2"/>
        <v>6</v>
      </c>
      <c r="O13" s="310" t="s">
        <v>459</v>
      </c>
    </row>
    <row r="14" spans="1:19" ht="25.5" customHeight="1">
      <c r="A14" s="150" t="s">
        <v>549</v>
      </c>
      <c r="B14" s="68">
        <v>10</v>
      </c>
      <c r="C14" s="68">
        <v>0</v>
      </c>
      <c r="D14" s="68">
        <v>1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f t="shared" si="0"/>
        <v>11</v>
      </c>
      <c r="M14" s="68">
        <f t="shared" si="1"/>
        <v>0</v>
      </c>
      <c r="N14" s="68">
        <f t="shared" si="2"/>
        <v>11</v>
      </c>
      <c r="O14" s="310" t="s">
        <v>550</v>
      </c>
    </row>
    <row r="15" spans="1:19" ht="42" customHeight="1">
      <c r="A15" s="150" t="s">
        <v>184</v>
      </c>
      <c r="B15" s="68">
        <v>13</v>
      </c>
      <c r="C15" s="68">
        <v>2</v>
      </c>
      <c r="D15" s="68">
        <v>2</v>
      </c>
      <c r="E15" s="68">
        <v>2</v>
      </c>
      <c r="F15" s="68">
        <v>4</v>
      </c>
      <c r="G15" s="68">
        <v>2</v>
      </c>
      <c r="H15" s="68">
        <v>0</v>
      </c>
      <c r="I15" s="68">
        <v>0</v>
      </c>
      <c r="J15" s="68">
        <v>0</v>
      </c>
      <c r="K15" s="68">
        <v>1</v>
      </c>
      <c r="L15" s="68">
        <f t="shared" si="0"/>
        <v>19</v>
      </c>
      <c r="M15" s="68">
        <f t="shared" si="1"/>
        <v>7</v>
      </c>
      <c r="N15" s="68">
        <f t="shared" si="2"/>
        <v>26</v>
      </c>
      <c r="O15" s="360" t="s">
        <v>460</v>
      </c>
    </row>
    <row r="16" spans="1:19" ht="25.5" customHeight="1">
      <c r="A16" s="150" t="s">
        <v>185</v>
      </c>
      <c r="B16" s="68">
        <v>11</v>
      </c>
      <c r="C16" s="68">
        <v>0</v>
      </c>
      <c r="D16" s="68">
        <v>0</v>
      </c>
      <c r="E16" s="68">
        <v>12</v>
      </c>
      <c r="F16" s="68">
        <v>0</v>
      </c>
      <c r="G16" s="68">
        <v>2</v>
      </c>
      <c r="H16" s="68">
        <v>0</v>
      </c>
      <c r="I16" s="68">
        <v>0</v>
      </c>
      <c r="J16" s="68">
        <v>0</v>
      </c>
      <c r="K16" s="68">
        <v>0</v>
      </c>
      <c r="L16" s="68">
        <f t="shared" si="0"/>
        <v>11</v>
      </c>
      <c r="M16" s="68">
        <f t="shared" si="1"/>
        <v>14</v>
      </c>
      <c r="N16" s="68">
        <f t="shared" si="2"/>
        <v>25</v>
      </c>
      <c r="O16" s="310" t="s">
        <v>461</v>
      </c>
    </row>
    <row r="17" spans="1:15" ht="28.5" customHeight="1" thickBot="1">
      <c r="A17" s="153" t="s">
        <v>38</v>
      </c>
      <c r="B17" s="106">
        <v>9</v>
      </c>
      <c r="C17" s="106">
        <v>6</v>
      </c>
      <c r="D17" s="106">
        <v>6</v>
      </c>
      <c r="E17" s="106">
        <v>20</v>
      </c>
      <c r="F17" s="106">
        <v>6</v>
      </c>
      <c r="G17" s="106">
        <v>10</v>
      </c>
      <c r="H17" s="106">
        <v>0</v>
      </c>
      <c r="I17" s="106">
        <v>1</v>
      </c>
      <c r="J17" s="106">
        <v>1</v>
      </c>
      <c r="K17" s="106">
        <v>4</v>
      </c>
      <c r="L17" s="106">
        <f t="shared" si="0"/>
        <v>22</v>
      </c>
      <c r="M17" s="106">
        <f t="shared" si="1"/>
        <v>41</v>
      </c>
      <c r="N17" s="106">
        <f t="shared" si="2"/>
        <v>63</v>
      </c>
      <c r="O17" s="311" t="s">
        <v>348</v>
      </c>
    </row>
    <row r="18" spans="1:15" ht="26.25" customHeight="1" thickTop="1" thickBot="1">
      <c r="A18" s="155" t="s">
        <v>0</v>
      </c>
      <c r="B18" s="103">
        <f>SUM(B7:B17)</f>
        <v>103</v>
      </c>
      <c r="C18" s="103">
        <f t="shared" ref="C18:N18" si="3">SUM(C7:C17)</f>
        <v>23</v>
      </c>
      <c r="D18" s="103">
        <f t="shared" si="3"/>
        <v>59</v>
      </c>
      <c r="E18" s="103">
        <f t="shared" si="3"/>
        <v>99</v>
      </c>
      <c r="F18" s="103">
        <f t="shared" si="3"/>
        <v>15</v>
      </c>
      <c r="G18" s="103">
        <f t="shared" si="3"/>
        <v>24</v>
      </c>
      <c r="H18" s="103">
        <f t="shared" si="3"/>
        <v>0</v>
      </c>
      <c r="I18" s="103">
        <f t="shared" si="3"/>
        <v>1</v>
      </c>
      <c r="J18" s="103">
        <f t="shared" si="3"/>
        <v>2</v>
      </c>
      <c r="K18" s="103">
        <f t="shared" si="3"/>
        <v>5</v>
      </c>
      <c r="L18" s="103">
        <f t="shared" si="3"/>
        <v>179</v>
      </c>
      <c r="M18" s="103">
        <f t="shared" si="3"/>
        <v>152</v>
      </c>
      <c r="N18" s="103">
        <f t="shared" si="3"/>
        <v>331</v>
      </c>
      <c r="O18" s="298" t="s">
        <v>316</v>
      </c>
    </row>
    <row r="19" spans="1:15" ht="13.5" thickTop="1"/>
  </sheetData>
  <mergeCells count="11">
    <mergeCell ref="A1:O1"/>
    <mergeCell ref="B4:C4"/>
    <mergeCell ref="D4:E4"/>
    <mergeCell ref="F4:G4"/>
    <mergeCell ref="H4:I4"/>
    <mergeCell ref="J4:K4"/>
    <mergeCell ref="L4:N4"/>
    <mergeCell ref="A3:N3"/>
    <mergeCell ref="A4:A6"/>
    <mergeCell ref="A2:O2"/>
    <mergeCell ref="O4:O6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51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40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1.85546875" customWidth="1"/>
    <col min="2" max="2" width="7" bestFit="1" customWidth="1"/>
    <col min="3" max="3" width="8.140625" customWidth="1"/>
    <col min="4" max="4" width="9.140625" customWidth="1"/>
    <col min="5" max="5" width="8.7109375" customWidth="1"/>
    <col min="6" max="6" width="9" customWidth="1"/>
    <col min="7" max="7" width="9.28515625" customWidth="1"/>
    <col min="8" max="8" width="8" customWidth="1"/>
    <col min="9" max="10" width="8.42578125" customWidth="1"/>
    <col min="11" max="11" width="9" customWidth="1"/>
    <col min="12" max="13" width="9.140625" customWidth="1"/>
    <col min="14" max="14" width="8.28515625" bestFit="1" customWidth="1"/>
    <col min="15" max="15" width="8.42578125" customWidth="1"/>
    <col min="16" max="16" width="9.28515625" customWidth="1"/>
    <col min="17" max="17" width="16.140625" bestFit="1" customWidth="1"/>
  </cols>
  <sheetData>
    <row r="1" spans="1:18" s="3" customFormat="1" ht="21" customHeight="1">
      <c r="A1" s="561" t="s">
        <v>724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"/>
    </row>
    <row r="2" spans="1:18" s="3" customFormat="1" ht="24" customHeight="1">
      <c r="A2" s="578" t="s">
        <v>725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"/>
    </row>
    <row r="3" spans="1:18" s="3" customFormat="1" ht="20.25" customHeight="1" thickBot="1">
      <c r="A3" s="600" t="s">
        <v>254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265" t="s">
        <v>493</v>
      </c>
      <c r="R3" s="5"/>
    </row>
    <row r="4" spans="1:18" s="47" customFormat="1" ht="38.25" customHeight="1" thickTop="1">
      <c r="A4" s="606" t="s">
        <v>66</v>
      </c>
      <c r="B4" s="604" t="s">
        <v>854</v>
      </c>
      <c r="C4" s="604"/>
      <c r="D4" s="604"/>
      <c r="E4" s="604" t="s">
        <v>42</v>
      </c>
      <c r="F4" s="604"/>
      <c r="G4" s="604"/>
      <c r="H4" s="604" t="s">
        <v>237</v>
      </c>
      <c r="I4" s="604"/>
      <c r="J4" s="604"/>
      <c r="K4" s="604" t="s">
        <v>228</v>
      </c>
      <c r="L4" s="604"/>
      <c r="M4" s="604"/>
      <c r="N4" s="605" t="s">
        <v>8</v>
      </c>
      <c r="O4" s="605"/>
      <c r="P4" s="605"/>
      <c r="Q4" s="581" t="s">
        <v>300</v>
      </c>
    </row>
    <row r="5" spans="1:18" s="47" customFormat="1" ht="41.25" customHeight="1">
      <c r="A5" s="607"/>
      <c r="B5" s="580" t="s">
        <v>337</v>
      </c>
      <c r="C5" s="580"/>
      <c r="D5" s="580"/>
      <c r="E5" s="580" t="s">
        <v>338</v>
      </c>
      <c r="F5" s="580"/>
      <c r="G5" s="580"/>
      <c r="H5" s="580" t="s">
        <v>339</v>
      </c>
      <c r="I5" s="580"/>
      <c r="J5" s="580"/>
      <c r="K5" s="580" t="s">
        <v>340</v>
      </c>
      <c r="L5" s="580"/>
      <c r="M5" s="580"/>
      <c r="N5" s="580" t="s">
        <v>316</v>
      </c>
      <c r="O5" s="580"/>
      <c r="P5" s="580"/>
      <c r="Q5" s="582"/>
    </row>
    <row r="6" spans="1:18" s="47" customFormat="1" ht="20.100000000000001" customHeight="1">
      <c r="A6" s="607"/>
      <c r="B6" s="253" t="s">
        <v>9</v>
      </c>
      <c r="C6" s="253" t="s">
        <v>10</v>
      </c>
      <c r="D6" s="253" t="s">
        <v>11</v>
      </c>
      <c r="E6" s="253" t="s">
        <v>9</v>
      </c>
      <c r="F6" s="253" t="s">
        <v>10</v>
      </c>
      <c r="G6" s="253" t="s">
        <v>11</v>
      </c>
      <c r="H6" s="253" t="s">
        <v>9</v>
      </c>
      <c r="I6" s="253" t="s">
        <v>10</v>
      </c>
      <c r="J6" s="253" t="s">
        <v>11</v>
      </c>
      <c r="K6" s="253" t="s">
        <v>9</v>
      </c>
      <c r="L6" s="253" t="s">
        <v>10</v>
      </c>
      <c r="M6" s="253" t="s">
        <v>11</v>
      </c>
      <c r="N6" s="253" t="s">
        <v>9</v>
      </c>
      <c r="O6" s="253" t="s">
        <v>10</v>
      </c>
      <c r="P6" s="253" t="s">
        <v>11</v>
      </c>
      <c r="Q6" s="582"/>
    </row>
    <row r="7" spans="1:18" s="47" customFormat="1" ht="20.100000000000001" customHeight="1" thickBot="1">
      <c r="A7" s="608"/>
      <c r="B7" s="254" t="s">
        <v>333</v>
      </c>
      <c r="C7" s="254" t="s">
        <v>334</v>
      </c>
      <c r="D7" s="254" t="s">
        <v>335</v>
      </c>
      <c r="E7" s="254" t="s">
        <v>333</v>
      </c>
      <c r="F7" s="254" t="s">
        <v>334</v>
      </c>
      <c r="G7" s="254" t="s">
        <v>335</v>
      </c>
      <c r="H7" s="254" t="s">
        <v>333</v>
      </c>
      <c r="I7" s="254" t="s">
        <v>334</v>
      </c>
      <c r="J7" s="254" t="s">
        <v>335</v>
      </c>
      <c r="K7" s="254" t="s">
        <v>333</v>
      </c>
      <c r="L7" s="254" t="s">
        <v>334</v>
      </c>
      <c r="M7" s="254" t="s">
        <v>335</v>
      </c>
      <c r="N7" s="254" t="s">
        <v>333</v>
      </c>
      <c r="O7" s="254" t="s">
        <v>334</v>
      </c>
      <c r="P7" s="254" t="s">
        <v>335</v>
      </c>
      <c r="Q7" s="583"/>
    </row>
    <row r="8" spans="1:18" ht="20.100000000000001" customHeight="1" thickTop="1">
      <c r="A8" s="60" t="s">
        <v>12</v>
      </c>
      <c r="B8" s="80">
        <v>21</v>
      </c>
      <c r="C8" s="80">
        <v>8</v>
      </c>
      <c r="D8" s="498">
        <f t="shared" ref="D8:D22" si="0">SUM(B8:C8)</f>
        <v>29</v>
      </c>
      <c r="E8" s="81">
        <v>0</v>
      </c>
      <c r="F8" s="81">
        <v>0</v>
      </c>
      <c r="G8" s="498">
        <f t="shared" ref="G8:G22" si="1">SUM(E8:F8)</f>
        <v>0</v>
      </c>
      <c r="H8" s="80">
        <v>0</v>
      </c>
      <c r="I8" s="80">
        <v>0</v>
      </c>
      <c r="J8" s="498">
        <f t="shared" ref="J8:J22" si="2">SUM(H8:I8)</f>
        <v>0</v>
      </c>
      <c r="K8" s="80">
        <v>0</v>
      </c>
      <c r="L8" s="80">
        <v>0</v>
      </c>
      <c r="M8" s="498">
        <f t="shared" ref="M8" si="3">SUM(K8:L8)</f>
        <v>0</v>
      </c>
      <c r="N8" s="498">
        <f t="shared" ref="N8" si="4">SUM(K8,H8,E8,B8)</f>
        <v>21</v>
      </c>
      <c r="O8" s="498">
        <f t="shared" ref="O8" si="5">SUM(L8,I8,F8,C8)</f>
        <v>8</v>
      </c>
      <c r="P8" s="498">
        <f t="shared" ref="P8" si="6">SUM(M8,J8,G8,D8)</f>
        <v>29</v>
      </c>
      <c r="Q8" s="179" t="s">
        <v>301</v>
      </c>
      <c r="R8" s="11"/>
    </row>
    <row r="9" spans="1:18" ht="20.100000000000001" customHeight="1">
      <c r="A9" s="216" t="s">
        <v>13</v>
      </c>
      <c r="B9" s="55">
        <v>0</v>
      </c>
      <c r="C9" s="55">
        <v>0</v>
      </c>
      <c r="D9" s="79">
        <f t="shared" si="0"/>
        <v>0</v>
      </c>
      <c r="E9" s="79">
        <v>0</v>
      </c>
      <c r="F9" s="79">
        <v>0</v>
      </c>
      <c r="G9" s="79">
        <f t="shared" si="1"/>
        <v>0</v>
      </c>
      <c r="H9" s="55">
        <v>0</v>
      </c>
      <c r="I9" s="55">
        <v>0</v>
      </c>
      <c r="J9" s="79">
        <f t="shared" si="2"/>
        <v>0</v>
      </c>
      <c r="K9" s="55">
        <v>26</v>
      </c>
      <c r="L9" s="55">
        <v>24</v>
      </c>
      <c r="M9" s="79">
        <f t="shared" ref="M9:M22" si="7">SUM(K9:L9)</f>
        <v>50</v>
      </c>
      <c r="N9" s="79">
        <f t="shared" ref="N9:N23" si="8">SUM(K9,H9,E9,B9)</f>
        <v>26</v>
      </c>
      <c r="O9" s="79">
        <f t="shared" ref="O9:O23" si="9">SUM(L9,I9,F9,C9)</f>
        <v>24</v>
      </c>
      <c r="P9" s="79">
        <f t="shared" ref="P9:P23" si="10">SUM(M9,J9,G9,D9)</f>
        <v>50</v>
      </c>
      <c r="Q9" s="251" t="s">
        <v>302</v>
      </c>
    </row>
    <row r="10" spans="1:18" ht="20.100000000000001" customHeight="1">
      <c r="A10" s="216" t="s">
        <v>14</v>
      </c>
      <c r="B10" s="55">
        <v>12</v>
      </c>
      <c r="C10" s="55">
        <v>0</v>
      </c>
      <c r="D10" s="79">
        <f t="shared" si="0"/>
        <v>12</v>
      </c>
      <c r="E10" s="79">
        <v>10</v>
      </c>
      <c r="F10" s="79">
        <v>3</v>
      </c>
      <c r="G10" s="79">
        <f t="shared" si="1"/>
        <v>13</v>
      </c>
      <c r="H10" s="55">
        <v>0</v>
      </c>
      <c r="I10" s="55">
        <v>0</v>
      </c>
      <c r="J10" s="79">
        <f t="shared" si="2"/>
        <v>0</v>
      </c>
      <c r="K10" s="55">
        <v>51</v>
      </c>
      <c r="L10" s="55">
        <v>31</v>
      </c>
      <c r="M10" s="79">
        <f t="shared" si="7"/>
        <v>82</v>
      </c>
      <c r="N10" s="79">
        <f t="shared" si="8"/>
        <v>73</v>
      </c>
      <c r="O10" s="79">
        <f t="shared" si="9"/>
        <v>34</v>
      </c>
      <c r="P10" s="79">
        <f t="shared" si="10"/>
        <v>107</v>
      </c>
      <c r="Q10" s="251" t="s">
        <v>303</v>
      </c>
    </row>
    <row r="11" spans="1:18" ht="20.100000000000001" customHeight="1">
      <c r="A11" s="216" t="s">
        <v>15</v>
      </c>
      <c r="B11" s="55">
        <v>8</v>
      </c>
      <c r="C11" s="55">
        <v>0</v>
      </c>
      <c r="D11" s="79">
        <f t="shared" si="0"/>
        <v>8</v>
      </c>
      <c r="E11" s="79">
        <v>0</v>
      </c>
      <c r="F11" s="79">
        <v>0</v>
      </c>
      <c r="G11" s="79">
        <f t="shared" si="1"/>
        <v>0</v>
      </c>
      <c r="H11" s="55">
        <v>0</v>
      </c>
      <c r="I11" s="55">
        <v>0</v>
      </c>
      <c r="J11" s="79">
        <f t="shared" si="2"/>
        <v>0</v>
      </c>
      <c r="K11" s="55">
        <v>34</v>
      </c>
      <c r="L11" s="55">
        <v>18</v>
      </c>
      <c r="M11" s="79">
        <f t="shared" si="7"/>
        <v>52</v>
      </c>
      <c r="N11" s="79">
        <f t="shared" si="8"/>
        <v>42</v>
      </c>
      <c r="O11" s="79">
        <f t="shared" si="9"/>
        <v>18</v>
      </c>
      <c r="P11" s="79">
        <f t="shared" si="10"/>
        <v>60</v>
      </c>
      <c r="Q11" s="251" t="s">
        <v>304</v>
      </c>
    </row>
    <row r="12" spans="1:18" ht="20.100000000000001" customHeight="1">
      <c r="A12" s="216" t="s">
        <v>16</v>
      </c>
      <c r="B12" s="55">
        <v>131</v>
      </c>
      <c r="C12" s="55">
        <v>99</v>
      </c>
      <c r="D12" s="79">
        <f t="shared" si="0"/>
        <v>230</v>
      </c>
      <c r="E12" s="79">
        <v>73</v>
      </c>
      <c r="F12" s="79">
        <v>53</v>
      </c>
      <c r="G12" s="79">
        <f t="shared" si="1"/>
        <v>126</v>
      </c>
      <c r="H12" s="55">
        <v>35</v>
      </c>
      <c r="I12" s="55">
        <v>155</v>
      </c>
      <c r="J12" s="79">
        <f t="shared" si="2"/>
        <v>190</v>
      </c>
      <c r="K12" s="55">
        <v>1050</v>
      </c>
      <c r="L12" s="55">
        <v>652</v>
      </c>
      <c r="M12" s="79">
        <f t="shared" si="7"/>
        <v>1702</v>
      </c>
      <c r="N12" s="79">
        <f t="shared" si="8"/>
        <v>1289</v>
      </c>
      <c r="O12" s="79">
        <f t="shared" si="9"/>
        <v>959</v>
      </c>
      <c r="P12" s="79">
        <f t="shared" si="10"/>
        <v>2248</v>
      </c>
      <c r="Q12" s="251" t="s">
        <v>305</v>
      </c>
    </row>
    <row r="13" spans="1:18" ht="20.100000000000001" customHeight="1">
      <c r="A13" s="216" t="s">
        <v>17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56</v>
      </c>
      <c r="L13" s="55">
        <v>34</v>
      </c>
      <c r="M13" s="373">
        <f t="shared" si="7"/>
        <v>90</v>
      </c>
      <c r="N13" s="373">
        <f t="shared" ref="N13:N22" si="11">SUM(K13,H13,E13,B13)</f>
        <v>56</v>
      </c>
      <c r="O13" s="373">
        <f t="shared" ref="O13:O22" si="12">SUM(L13,I13,F13,C13)</f>
        <v>34</v>
      </c>
      <c r="P13" s="373">
        <f t="shared" ref="P13:P22" si="13">SUM(M13,J13,G13,D13)</f>
        <v>90</v>
      </c>
      <c r="Q13" s="251" t="s">
        <v>306</v>
      </c>
    </row>
    <row r="14" spans="1:18" ht="20.100000000000001" customHeight="1">
      <c r="A14" s="216" t="s">
        <v>18</v>
      </c>
      <c r="B14" s="55">
        <v>12</v>
      </c>
      <c r="C14" s="55">
        <v>13</v>
      </c>
      <c r="D14" s="79">
        <f t="shared" si="0"/>
        <v>25</v>
      </c>
      <c r="E14" s="79">
        <v>20</v>
      </c>
      <c r="F14" s="79">
        <v>15</v>
      </c>
      <c r="G14" s="79">
        <f t="shared" si="1"/>
        <v>35</v>
      </c>
      <c r="H14" s="55">
        <v>0</v>
      </c>
      <c r="I14" s="55">
        <v>0</v>
      </c>
      <c r="J14" s="79">
        <f t="shared" si="2"/>
        <v>0</v>
      </c>
      <c r="K14" s="55">
        <v>63</v>
      </c>
      <c r="L14" s="55">
        <v>38</v>
      </c>
      <c r="M14" s="373">
        <f t="shared" si="7"/>
        <v>101</v>
      </c>
      <c r="N14" s="373">
        <f t="shared" si="11"/>
        <v>95</v>
      </c>
      <c r="O14" s="373">
        <f t="shared" si="12"/>
        <v>66</v>
      </c>
      <c r="P14" s="373">
        <f t="shared" si="13"/>
        <v>161</v>
      </c>
      <c r="Q14" s="251" t="s">
        <v>307</v>
      </c>
    </row>
    <row r="15" spans="1:18" ht="20.100000000000001" customHeight="1">
      <c r="A15" s="216" t="s">
        <v>19</v>
      </c>
      <c r="B15" s="55">
        <v>6</v>
      </c>
      <c r="C15" s="55">
        <v>0</v>
      </c>
      <c r="D15" s="79">
        <f t="shared" si="0"/>
        <v>6</v>
      </c>
      <c r="E15" s="79">
        <v>18</v>
      </c>
      <c r="F15" s="79">
        <v>19</v>
      </c>
      <c r="G15" s="79">
        <f t="shared" si="1"/>
        <v>37</v>
      </c>
      <c r="H15" s="55">
        <v>136</v>
      </c>
      <c r="I15" s="55">
        <v>0</v>
      </c>
      <c r="J15" s="79">
        <f t="shared" si="2"/>
        <v>136</v>
      </c>
      <c r="K15" s="55">
        <v>56</v>
      </c>
      <c r="L15" s="55">
        <v>47</v>
      </c>
      <c r="M15" s="373">
        <f t="shared" si="7"/>
        <v>103</v>
      </c>
      <c r="N15" s="373">
        <f t="shared" si="11"/>
        <v>216</v>
      </c>
      <c r="O15" s="373">
        <f t="shared" si="12"/>
        <v>66</v>
      </c>
      <c r="P15" s="373">
        <f t="shared" si="13"/>
        <v>282</v>
      </c>
      <c r="Q15" s="251" t="s">
        <v>308</v>
      </c>
    </row>
    <row r="16" spans="1:18" ht="20.100000000000001" customHeight="1">
      <c r="A16" s="216" t="s">
        <v>20</v>
      </c>
      <c r="B16" s="55">
        <v>15</v>
      </c>
      <c r="C16" s="55">
        <v>0</v>
      </c>
      <c r="D16" s="79">
        <f t="shared" si="0"/>
        <v>15</v>
      </c>
      <c r="E16" s="79">
        <v>21</v>
      </c>
      <c r="F16" s="79">
        <v>9</v>
      </c>
      <c r="G16" s="79">
        <f t="shared" si="1"/>
        <v>30</v>
      </c>
      <c r="H16" s="55">
        <v>0</v>
      </c>
      <c r="I16" s="55">
        <v>0</v>
      </c>
      <c r="J16" s="79">
        <f t="shared" si="2"/>
        <v>0</v>
      </c>
      <c r="K16" s="55">
        <v>173</v>
      </c>
      <c r="L16" s="55">
        <v>111</v>
      </c>
      <c r="M16" s="373">
        <f t="shared" si="7"/>
        <v>284</v>
      </c>
      <c r="N16" s="373">
        <f t="shared" si="11"/>
        <v>209</v>
      </c>
      <c r="O16" s="373">
        <f t="shared" si="12"/>
        <v>120</v>
      </c>
      <c r="P16" s="373">
        <f t="shared" si="13"/>
        <v>329</v>
      </c>
      <c r="Q16" s="251" t="s">
        <v>309</v>
      </c>
    </row>
    <row r="17" spans="1:17" ht="20.100000000000001" customHeight="1">
      <c r="A17" s="216" t="s">
        <v>67</v>
      </c>
      <c r="B17" s="55">
        <v>16</v>
      </c>
      <c r="C17" s="55">
        <v>16</v>
      </c>
      <c r="D17" s="79">
        <f t="shared" si="0"/>
        <v>32</v>
      </c>
      <c r="E17" s="79">
        <v>17</v>
      </c>
      <c r="F17" s="79">
        <v>10</v>
      </c>
      <c r="G17" s="79">
        <f>SUM(E17:F17)</f>
        <v>27</v>
      </c>
      <c r="H17" s="55">
        <v>0</v>
      </c>
      <c r="I17" s="55">
        <v>0</v>
      </c>
      <c r="J17" s="79">
        <f t="shared" si="2"/>
        <v>0</v>
      </c>
      <c r="K17" s="55">
        <v>103</v>
      </c>
      <c r="L17" s="55">
        <v>54</v>
      </c>
      <c r="M17" s="373">
        <f t="shared" si="7"/>
        <v>157</v>
      </c>
      <c r="N17" s="373">
        <f t="shared" si="11"/>
        <v>136</v>
      </c>
      <c r="O17" s="373">
        <f t="shared" si="12"/>
        <v>80</v>
      </c>
      <c r="P17" s="373">
        <f t="shared" si="13"/>
        <v>216</v>
      </c>
      <c r="Q17" s="251" t="s">
        <v>310</v>
      </c>
    </row>
    <row r="18" spans="1:17" ht="20.100000000000001" customHeight="1">
      <c r="A18" s="216" t="s">
        <v>22</v>
      </c>
      <c r="B18" s="55">
        <v>19</v>
      </c>
      <c r="C18" s="55">
        <v>0</v>
      </c>
      <c r="D18" s="79">
        <f t="shared" si="0"/>
        <v>19</v>
      </c>
      <c r="E18" s="79">
        <v>0</v>
      </c>
      <c r="F18" s="79">
        <v>0</v>
      </c>
      <c r="G18" s="79">
        <f t="shared" si="1"/>
        <v>0</v>
      </c>
      <c r="H18" s="55">
        <v>0</v>
      </c>
      <c r="I18" s="55">
        <v>0</v>
      </c>
      <c r="J18" s="79">
        <f t="shared" si="2"/>
        <v>0</v>
      </c>
      <c r="K18" s="55">
        <v>103</v>
      </c>
      <c r="L18" s="55">
        <v>54</v>
      </c>
      <c r="M18" s="373">
        <f t="shared" si="7"/>
        <v>157</v>
      </c>
      <c r="N18" s="373">
        <f t="shared" si="11"/>
        <v>122</v>
      </c>
      <c r="O18" s="373">
        <f t="shared" si="12"/>
        <v>54</v>
      </c>
      <c r="P18" s="373">
        <f t="shared" si="13"/>
        <v>176</v>
      </c>
      <c r="Q18" s="251" t="s">
        <v>311</v>
      </c>
    </row>
    <row r="19" spans="1:17" ht="20.100000000000001" customHeight="1">
      <c r="A19" s="216" t="s">
        <v>23</v>
      </c>
      <c r="B19" s="55">
        <v>20</v>
      </c>
      <c r="C19" s="55">
        <v>15</v>
      </c>
      <c r="D19" s="79">
        <f t="shared" si="0"/>
        <v>35</v>
      </c>
      <c r="E19" s="79">
        <v>5</v>
      </c>
      <c r="F19" s="79">
        <v>1</v>
      </c>
      <c r="G19" s="79">
        <f t="shared" si="1"/>
        <v>6</v>
      </c>
      <c r="H19" s="55">
        <v>0</v>
      </c>
      <c r="I19" s="55">
        <v>0</v>
      </c>
      <c r="J19" s="79">
        <f t="shared" si="2"/>
        <v>0</v>
      </c>
      <c r="K19" s="55">
        <v>21</v>
      </c>
      <c r="L19" s="55">
        <v>27</v>
      </c>
      <c r="M19" s="373">
        <f t="shared" si="7"/>
        <v>48</v>
      </c>
      <c r="N19" s="373">
        <f t="shared" si="11"/>
        <v>46</v>
      </c>
      <c r="O19" s="373">
        <f t="shared" si="12"/>
        <v>43</v>
      </c>
      <c r="P19" s="373">
        <f t="shared" si="13"/>
        <v>89</v>
      </c>
      <c r="Q19" s="251" t="s">
        <v>312</v>
      </c>
    </row>
    <row r="20" spans="1:17" ht="20.100000000000001" customHeight="1">
      <c r="A20" s="216" t="s">
        <v>24</v>
      </c>
      <c r="B20" s="55">
        <v>10</v>
      </c>
      <c r="C20" s="55">
        <v>0</v>
      </c>
      <c r="D20" s="79">
        <f t="shared" si="0"/>
        <v>10</v>
      </c>
      <c r="E20" s="79">
        <v>0</v>
      </c>
      <c r="F20" s="79">
        <v>0</v>
      </c>
      <c r="G20" s="79">
        <f t="shared" si="1"/>
        <v>0</v>
      </c>
      <c r="H20" s="55">
        <v>0</v>
      </c>
      <c r="I20" s="55">
        <v>0</v>
      </c>
      <c r="J20" s="79">
        <f t="shared" si="2"/>
        <v>0</v>
      </c>
      <c r="K20" s="55">
        <v>83</v>
      </c>
      <c r="L20" s="55">
        <v>38</v>
      </c>
      <c r="M20" s="373">
        <f t="shared" si="7"/>
        <v>121</v>
      </c>
      <c r="N20" s="373">
        <f t="shared" si="11"/>
        <v>93</v>
      </c>
      <c r="O20" s="373">
        <f t="shared" si="12"/>
        <v>38</v>
      </c>
      <c r="P20" s="373">
        <f t="shared" si="13"/>
        <v>131</v>
      </c>
      <c r="Q20" s="251" t="s">
        <v>313</v>
      </c>
    </row>
    <row r="21" spans="1:17" ht="20.100000000000001" customHeight="1">
      <c r="A21" s="216" t="s">
        <v>25</v>
      </c>
      <c r="B21" s="55">
        <v>0</v>
      </c>
      <c r="C21" s="55">
        <v>0</v>
      </c>
      <c r="D21" s="79">
        <f t="shared" si="0"/>
        <v>0</v>
      </c>
      <c r="E21" s="79">
        <v>15</v>
      </c>
      <c r="F21" s="79">
        <v>6</v>
      </c>
      <c r="G21" s="79">
        <f t="shared" si="1"/>
        <v>21</v>
      </c>
      <c r="H21" s="55">
        <v>0</v>
      </c>
      <c r="I21" s="55">
        <v>0</v>
      </c>
      <c r="J21" s="79">
        <f t="shared" si="2"/>
        <v>0</v>
      </c>
      <c r="K21" s="79">
        <v>55</v>
      </c>
      <c r="L21" s="55">
        <v>24</v>
      </c>
      <c r="M21" s="373">
        <f t="shared" si="7"/>
        <v>79</v>
      </c>
      <c r="N21" s="373">
        <f t="shared" si="11"/>
        <v>70</v>
      </c>
      <c r="O21" s="373">
        <f t="shared" si="12"/>
        <v>30</v>
      </c>
      <c r="P21" s="373">
        <f t="shared" si="13"/>
        <v>100</v>
      </c>
      <c r="Q21" s="251" t="s">
        <v>314</v>
      </c>
    </row>
    <row r="22" spans="1:17" ht="20.100000000000001" customHeight="1" thickBot="1">
      <c r="A22" s="216" t="s">
        <v>26</v>
      </c>
      <c r="B22" s="82">
        <v>14</v>
      </c>
      <c r="C22" s="65">
        <v>0</v>
      </c>
      <c r="D22" s="82">
        <f t="shared" si="0"/>
        <v>14</v>
      </c>
      <c r="E22" s="82">
        <v>24</v>
      </c>
      <c r="F22" s="82">
        <v>14</v>
      </c>
      <c r="G22" s="82">
        <f t="shared" si="1"/>
        <v>38</v>
      </c>
      <c r="H22" s="65">
        <v>0</v>
      </c>
      <c r="I22" s="65">
        <v>0</v>
      </c>
      <c r="J22" s="82">
        <f t="shared" si="2"/>
        <v>0</v>
      </c>
      <c r="K22" s="65">
        <v>124</v>
      </c>
      <c r="L22" s="65">
        <v>116</v>
      </c>
      <c r="M22" s="373">
        <f t="shared" si="7"/>
        <v>240</v>
      </c>
      <c r="N22" s="373">
        <f t="shared" si="11"/>
        <v>162</v>
      </c>
      <c r="O22" s="373">
        <f t="shared" si="12"/>
        <v>130</v>
      </c>
      <c r="P22" s="373">
        <f t="shared" si="13"/>
        <v>292</v>
      </c>
      <c r="Q22" s="75" t="s">
        <v>315</v>
      </c>
    </row>
    <row r="23" spans="1:17" ht="20.100000000000001" customHeight="1" thickTop="1" thickBot="1">
      <c r="A23" s="57" t="s">
        <v>8</v>
      </c>
      <c r="B23" s="83">
        <f>SUM(B8:B22)</f>
        <v>284</v>
      </c>
      <c r="C23" s="83">
        <f t="shared" ref="C23:M23" si="14">SUM(C8:C22)</f>
        <v>151</v>
      </c>
      <c r="D23" s="83">
        <f t="shared" si="14"/>
        <v>435</v>
      </c>
      <c r="E23" s="83">
        <f>SUM(E8:E22)</f>
        <v>203</v>
      </c>
      <c r="F23" s="83">
        <f t="shared" si="14"/>
        <v>130</v>
      </c>
      <c r="G23" s="83">
        <f t="shared" si="14"/>
        <v>333</v>
      </c>
      <c r="H23" s="83">
        <f t="shared" si="14"/>
        <v>171</v>
      </c>
      <c r="I23" s="83">
        <f t="shared" si="14"/>
        <v>155</v>
      </c>
      <c r="J23" s="83">
        <f t="shared" si="14"/>
        <v>326</v>
      </c>
      <c r="K23" s="83">
        <f t="shared" si="14"/>
        <v>1998</v>
      </c>
      <c r="L23" s="83">
        <f t="shared" si="14"/>
        <v>1268</v>
      </c>
      <c r="M23" s="83">
        <f t="shared" si="14"/>
        <v>3266</v>
      </c>
      <c r="N23" s="84">
        <f t="shared" si="8"/>
        <v>2656</v>
      </c>
      <c r="O23" s="84">
        <f t="shared" si="9"/>
        <v>1704</v>
      </c>
      <c r="P23" s="84">
        <f t="shared" si="10"/>
        <v>4360</v>
      </c>
      <c r="Q23" s="255" t="s">
        <v>316</v>
      </c>
    </row>
    <row r="24" spans="1:17" ht="24.75" customHeight="1" thickTop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7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</sheetData>
  <mergeCells count="15">
    <mergeCell ref="A1:Q1"/>
    <mergeCell ref="A2:Q2"/>
    <mergeCell ref="H4:J4"/>
    <mergeCell ref="N4:P4"/>
    <mergeCell ref="K4:M4"/>
    <mergeCell ref="E4:G4"/>
    <mergeCell ref="Q4:Q7"/>
    <mergeCell ref="K5:M5"/>
    <mergeCell ref="N5:P5"/>
    <mergeCell ref="B4:D4"/>
    <mergeCell ref="A3:P3"/>
    <mergeCell ref="A4:A7"/>
    <mergeCell ref="B5:D5"/>
    <mergeCell ref="E5:G5"/>
    <mergeCell ref="H5:J5"/>
  </mergeCells>
  <phoneticPr fontId="0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&amp;C&amp;"Arial,Bold"&amp;11 11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20"/>
  <sheetViews>
    <sheetView rightToLeft="1" view="pageBreakPreview" zoomScale="60" zoomScaleNormal="75" workbookViewId="0">
      <selection activeCell="I17" sqref="I17"/>
    </sheetView>
  </sheetViews>
  <sheetFormatPr defaultRowHeight="12.75"/>
  <cols>
    <col min="1" max="1" width="15.140625" customWidth="1"/>
    <col min="2" max="5" width="17.28515625" customWidth="1"/>
    <col min="6" max="6" width="18.140625" customWidth="1"/>
    <col min="7" max="7" width="15.140625" customWidth="1"/>
  </cols>
  <sheetData>
    <row r="1" spans="1:7" s="1" customFormat="1" ht="24.95" customHeight="1">
      <c r="A1" s="561"/>
      <c r="B1" s="561"/>
      <c r="C1" s="561"/>
      <c r="D1" s="561"/>
      <c r="E1" s="561"/>
    </row>
    <row r="2" spans="1:7" s="1" customFormat="1" ht="24.95" customHeight="1">
      <c r="A2" s="561" t="s">
        <v>778</v>
      </c>
      <c r="B2" s="561"/>
      <c r="C2" s="561"/>
      <c r="D2" s="561"/>
      <c r="E2" s="561"/>
      <c r="F2" s="561"/>
      <c r="G2" s="561"/>
    </row>
    <row r="3" spans="1:7" s="1" customFormat="1" ht="37.5" customHeight="1">
      <c r="A3" s="635" t="s">
        <v>779</v>
      </c>
      <c r="B3" s="635"/>
      <c r="C3" s="635"/>
      <c r="D3" s="635"/>
      <c r="E3" s="635"/>
      <c r="F3" s="635"/>
      <c r="G3" s="635"/>
    </row>
    <row r="4" spans="1:7" s="1" customFormat="1" ht="24.95" customHeight="1" thickBot="1">
      <c r="A4" s="566" t="s">
        <v>291</v>
      </c>
      <c r="B4" s="566"/>
      <c r="C4" s="566"/>
      <c r="D4" s="566"/>
      <c r="E4" s="566"/>
      <c r="F4" s="579" t="s">
        <v>469</v>
      </c>
      <c r="G4" s="579"/>
    </row>
    <row r="5" spans="1:7" ht="20.100000000000001" customHeight="1" thickTop="1">
      <c r="A5" s="638" t="s">
        <v>85</v>
      </c>
      <c r="B5" s="638"/>
      <c r="C5" s="638" t="s">
        <v>463</v>
      </c>
      <c r="D5" s="638"/>
      <c r="E5" s="638" t="s">
        <v>11</v>
      </c>
      <c r="F5" s="854" t="s">
        <v>365</v>
      </c>
      <c r="G5" s="854"/>
    </row>
    <row r="6" spans="1:7" ht="20.100000000000001" customHeight="1">
      <c r="A6" s="800"/>
      <c r="B6" s="800"/>
      <c r="C6" s="273" t="s">
        <v>9</v>
      </c>
      <c r="D6" s="273" t="s">
        <v>10</v>
      </c>
      <c r="E6" s="640"/>
      <c r="F6" s="855"/>
      <c r="G6" s="855"/>
    </row>
    <row r="7" spans="1:7" ht="20.100000000000001" customHeight="1" thickBot="1">
      <c r="A7" s="448"/>
      <c r="B7" s="448"/>
      <c r="C7" s="274" t="s">
        <v>333</v>
      </c>
      <c r="D7" s="274" t="s">
        <v>334</v>
      </c>
      <c r="E7" s="274" t="s">
        <v>335</v>
      </c>
      <c r="F7" s="453"/>
      <c r="G7" s="453"/>
    </row>
    <row r="8" spans="1:7" ht="27" customHeight="1" thickTop="1">
      <c r="A8" s="754" t="s">
        <v>186</v>
      </c>
      <c r="B8" s="754"/>
      <c r="C8" s="88">
        <v>99</v>
      </c>
      <c r="D8" s="88">
        <v>49</v>
      </c>
      <c r="E8" s="88">
        <f t="shared" ref="E8:E18" si="0">SUM(C8:D8)</f>
        <v>148</v>
      </c>
      <c r="F8" s="856" t="s">
        <v>464</v>
      </c>
      <c r="G8" s="856"/>
    </row>
    <row r="9" spans="1:7" ht="27" customHeight="1">
      <c r="A9" s="680" t="s">
        <v>843</v>
      </c>
      <c r="B9" s="680"/>
      <c r="C9" s="90">
        <v>58</v>
      </c>
      <c r="D9" s="90">
        <v>56</v>
      </c>
      <c r="E9" s="90">
        <f t="shared" si="0"/>
        <v>114</v>
      </c>
      <c r="F9" s="851" t="s">
        <v>465</v>
      </c>
      <c r="G9" s="851"/>
    </row>
    <row r="10" spans="1:7" ht="27" customHeight="1">
      <c r="A10" s="680" t="s">
        <v>187</v>
      </c>
      <c r="B10" s="150" t="s">
        <v>188</v>
      </c>
      <c r="C10" s="90">
        <v>178</v>
      </c>
      <c r="D10" s="90">
        <v>154</v>
      </c>
      <c r="E10" s="90">
        <f t="shared" si="0"/>
        <v>332</v>
      </c>
      <c r="F10" s="281" t="s">
        <v>466</v>
      </c>
      <c r="G10" s="851" t="s">
        <v>343</v>
      </c>
    </row>
    <row r="11" spans="1:7" ht="27" customHeight="1">
      <c r="A11" s="680"/>
      <c r="B11" s="150" t="s">
        <v>91</v>
      </c>
      <c r="C11" s="90">
        <v>150</v>
      </c>
      <c r="D11" s="90">
        <v>99</v>
      </c>
      <c r="E11" s="90">
        <f t="shared" si="0"/>
        <v>249</v>
      </c>
      <c r="F11" s="281" t="s">
        <v>369</v>
      </c>
      <c r="G11" s="851"/>
    </row>
    <row r="12" spans="1:7" ht="27" customHeight="1">
      <c r="A12" s="680"/>
      <c r="B12" s="150" t="s">
        <v>92</v>
      </c>
      <c r="C12" s="90">
        <v>147</v>
      </c>
      <c r="D12" s="90">
        <v>104</v>
      </c>
      <c r="E12" s="90">
        <f t="shared" si="0"/>
        <v>251</v>
      </c>
      <c r="F12" s="281" t="s">
        <v>370</v>
      </c>
      <c r="G12" s="851"/>
    </row>
    <row r="13" spans="1:7" ht="27" customHeight="1">
      <c r="A13" s="680"/>
      <c r="B13" s="150" t="s">
        <v>93</v>
      </c>
      <c r="C13" s="90">
        <v>99</v>
      </c>
      <c r="D13" s="90">
        <v>90</v>
      </c>
      <c r="E13" s="90">
        <f t="shared" si="0"/>
        <v>189</v>
      </c>
      <c r="F13" s="281" t="s">
        <v>371</v>
      </c>
      <c r="G13" s="851"/>
    </row>
    <row r="14" spans="1:7" ht="27" customHeight="1">
      <c r="A14" s="680"/>
      <c r="B14" s="150" t="s">
        <v>94</v>
      </c>
      <c r="C14" s="90">
        <v>89</v>
      </c>
      <c r="D14" s="90">
        <v>78</v>
      </c>
      <c r="E14" s="90">
        <f t="shared" si="0"/>
        <v>167</v>
      </c>
      <c r="F14" s="281" t="s">
        <v>372</v>
      </c>
      <c r="G14" s="851"/>
    </row>
    <row r="15" spans="1:7" ht="27" customHeight="1">
      <c r="A15" s="680"/>
      <c r="B15" s="150" t="s">
        <v>95</v>
      </c>
      <c r="C15" s="90">
        <v>119</v>
      </c>
      <c r="D15" s="90">
        <v>68</v>
      </c>
      <c r="E15" s="90">
        <f t="shared" si="0"/>
        <v>187</v>
      </c>
      <c r="F15" s="281" t="s">
        <v>373</v>
      </c>
      <c r="G15" s="851"/>
    </row>
    <row r="16" spans="1:7" ht="27" customHeight="1">
      <c r="A16" s="680"/>
      <c r="B16" s="150" t="s">
        <v>189</v>
      </c>
      <c r="C16" s="90">
        <v>0</v>
      </c>
      <c r="D16" s="90">
        <v>0</v>
      </c>
      <c r="E16" s="90">
        <f t="shared" si="0"/>
        <v>0</v>
      </c>
      <c r="F16" s="281" t="s">
        <v>467</v>
      </c>
      <c r="G16" s="851"/>
    </row>
    <row r="17" spans="1:7" ht="27" customHeight="1">
      <c r="A17" s="680"/>
      <c r="B17" s="150" t="s">
        <v>190</v>
      </c>
      <c r="C17" s="90">
        <v>0</v>
      </c>
      <c r="D17" s="90">
        <v>0</v>
      </c>
      <c r="E17" s="90">
        <f t="shared" si="0"/>
        <v>0</v>
      </c>
      <c r="F17" s="281" t="s">
        <v>468</v>
      </c>
      <c r="G17" s="851"/>
    </row>
    <row r="18" spans="1:7" ht="27" customHeight="1" thickBot="1">
      <c r="A18" s="681"/>
      <c r="B18" s="153" t="s">
        <v>191</v>
      </c>
      <c r="C18" s="97">
        <f>SUM(C10:C17)</f>
        <v>782</v>
      </c>
      <c r="D18" s="97">
        <f>SUM(D10:D17)</f>
        <v>593</v>
      </c>
      <c r="E18" s="97">
        <f t="shared" si="0"/>
        <v>1375</v>
      </c>
      <c r="F18" s="442" t="s">
        <v>374</v>
      </c>
      <c r="G18" s="852"/>
    </row>
    <row r="19" spans="1:7" ht="27" customHeight="1" thickTop="1" thickBot="1">
      <c r="A19" s="755" t="s">
        <v>72</v>
      </c>
      <c r="B19" s="755"/>
      <c r="C19" s="95">
        <f>SUM(C18,C9,C8)</f>
        <v>939</v>
      </c>
      <c r="D19" s="95">
        <f>SUM(D18,D9,D8)</f>
        <v>698</v>
      </c>
      <c r="E19" s="95">
        <f>SUM(E18,E9,E8)</f>
        <v>1637</v>
      </c>
      <c r="F19" s="853" t="s">
        <v>352</v>
      </c>
      <c r="G19" s="853"/>
    </row>
    <row r="20" spans="1:7" ht="13.5" thickTop="1"/>
  </sheetData>
  <mergeCells count="17">
    <mergeCell ref="A1:E1"/>
    <mergeCell ref="A9:B9"/>
    <mergeCell ref="A8:B8"/>
    <mergeCell ref="A5:B6"/>
    <mergeCell ref="F5:G6"/>
    <mergeCell ref="F8:G8"/>
    <mergeCell ref="F9:G9"/>
    <mergeCell ref="G10:G18"/>
    <mergeCell ref="A2:G2"/>
    <mergeCell ref="A4:E4"/>
    <mergeCell ref="E5:E6"/>
    <mergeCell ref="A19:B19"/>
    <mergeCell ref="A10:A18"/>
    <mergeCell ref="F19:G19"/>
    <mergeCell ref="C5:D5"/>
    <mergeCell ref="F4:G4"/>
    <mergeCell ref="A3:G3"/>
  </mergeCells>
  <phoneticPr fontId="2" type="noConversion"/>
  <printOptions horizontalCentered="1"/>
  <pageMargins left="1" right="1" top="1" bottom="1" header="1" footer="1"/>
  <pageSetup paperSize="9" scale="85" orientation="landscape" r:id="rId1"/>
  <headerFooter alignWithMargins="0">
    <oddFooter xml:space="preserve">&amp;C&amp;12 52&amp;11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25"/>
  <sheetViews>
    <sheetView rightToLeft="1" view="pageBreakPreview" zoomScale="60" zoomScaleNormal="90" workbookViewId="0">
      <selection activeCell="I17" sqref="I17"/>
    </sheetView>
  </sheetViews>
  <sheetFormatPr defaultRowHeight="15.75"/>
  <cols>
    <col min="1" max="1" width="11.5703125" style="29" customWidth="1"/>
    <col min="2" max="2" width="9.140625" style="29" customWidth="1"/>
    <col min="3" max="3" width="9.85546875" style="29" customWidth="1"/>
    <col min="4" max="6" width="15.5703125" style="29" customWidth="1"/>
    <col min="7" max="8" width="9.140625" style="29"/>
    <col min="9" max="9" width="18.28515625" style="29" customWidth="1"/>
    <col min="10" max="16384" width="9.140625" style="29"/>
  </cols>
  <sheetData>
    <row r="1" spans="1:9" s="41" customFormat="1" ht="21.75" customHeight="1">
      <c r="A1" s="561"/>
      <c r="B1" s="561"/>
      <c r="C1" s="561"/>
      <c r="D1" s="561"/>
      <c r="E1" s="561"/>
      <c r="F1" s="561"/>
    </row>
    <row r="2" spans="1:9" s="41" customFormat="1" ht="22.5" customHeight="1">
      <c r="A2" s="561" t="s">
        <v>780</v>
      </c>
      <c r="B2" s="561"/>
      <c r="C2" s="561"/>
      <c r="D2" s="561"/>
      <c r="E2" s="561"/>
      <c r="F2" s="561"/>
      <c r="G2" s="561"/>
      <c r="H2" s="561"/>
      <c r="I2" s="561"/>
    </row>
    <row r="3" spans="1:9" s="41" customFormat="1" ht="45.75" customHeight="1">
      <c r="A3" s="774" t="s">
        <v>781</v>
      </c>
      <c r="B3" s="774"/>
      <c r="C3" s="774"/>
      <c r="D3" s="774"/>
      <c r="E3" s="774"/>
      <c r="F3" s="774"/>
      <c r="G3" s="774"/>
      <c r="H3" s="774"/>
      <c r="I3" s="774"/>
    </row>
    <row r="4" spans="1:9" s="41" customFormat="1" ht="22.5" customHeight="1" thickBot="1">
      <c r="A4" s="566" t="s">
        <v>292</v>
      </c>
      <c r="B4" s="566"/>
      <c r="C4" s="566"/>
      <c r="D4" s="566"/>
      <c r="E4" s="566"/>
      <c r="F4" s="566"/>
      <c r="G4" s="666" t="s">
        <v>470</v>
      </c>
      <c r="H4" s="666"/>
      <c r="I4" s="666"/>
    </row>
    <row r="5" spans="1:9" ht="20.100000000000001" customHeight="1" thickTop="1">
      <c r="A5" s="638" t="s">
        <v>85</v>
      </c>
      <c r="B5" s="638"/>
      <c r="C5" s="638"/>
      <c r="D5" s="638" t="s">
        <v>508</v>
      </c>
      <c r="E5" s="638"/>
      <c r="F5" s="638" t="s">
        <v>0</v>
      </c>
      <c r="G5" s="638" t="s">
        <v>365</v>
      </c>
      <c r="H5" s="638"/>
      <c r="I5" s="638"/>
    </row>
    <row r="6" spans="1:9" ht="17.25" customHeight="1">
      <c r="A6" s="640"/>
      <c r="B6" s="640"/>
      <c r="C6" s="640"/>
      <c r="D6" s="227" t="s">
        <v>9</v>
      </c>
      <c r="E6" s="227" t="s">
        <v>10</v>
      </c>
      <c r="F6" s="640"/>
      <c r="G6" s="640"/>
      <c r="H6" s="640"/>
      <c r="I6" s="640"/>
    </row>
    <row r="7" spans="1:9" ht="18" customHeight="1" thickBot="1">
      <c r="A7" s="784"/>
      <c r="B7" s="784"/>
      <c r="C7" s="784"/>
      <c r="D7" s="228" t="s">
        <v>333</v>
      </c>
      <c r="E7" s="228" t="s">
        <v>334</v>
      </c>
      <c r="F7" s="228" t="s">
        <v>316</v>
      </c>
      <c r="G7" s="800"/>
      <c r="H7" s="800"/>
      <c r="I7" s="800"/>
    </row>
    <row r="8" spans="1:9" ht="21" customHeight="1" thickTop="1">
      <c r="A8" s="754" t="s">
        <v>186</v>
      </c>
      <c r="B8" s="754"/>
      <c r="C8" s="754"/>
      <c r="D8" s="538">
        <v>0</v>
      </c>
      <c r="E8" s="538">
        <v>0</v>
      </c>
      <c r="F8" s="538">
        <f t="shared" ref="F8:F24" si="0">SUM(D8:E8)</f>
        <v>0</v>
      </c>
      <c r="G8" s="856" t="s">
        <v>464</v>
      </c>
      <c r="H8" s="856"/>
      <c r="I8" s="856"/>
    </row>
    <row r="9" spans="1:9" ht="21" customHeight="1">
      <c r="A9" s="863" t="s">
        <v>187</v>
      </c>
      <c r="B9" s="858" t="s">
        <v>188</v>
      </c>
      <c r="C9" s="680"/>
      <c r="D9" s="119">
        <v>69</v>
      </c>
      <c r="E9" s="119">
        <v>42</v>
      </c>
      <c r="F9" s="119">
        <f t="shared" si="0"/>
        <v>111</v>
      </c>
      <c r="G9" s="851" t="s">
        <v>368</v>
      </c>
      <c r="H9" s="851"/>
      <c r="I9" s="866" t="s">
        <v>343</v>
      </c>
    </row>
    <row r="10" spans="1:9" ht="21" customHeight="1">
      <c r="A10" s="864"/>
      <c r="B10" s="858" t="s">
        <v>91</v>
      </c>
      <c r="C10" s="680"/>
      <c r="D10" s="119">
        <v>43</v>
      </c>
      <c r="E10" s="119">
        <v>31</v>
      </c>
      <c r="F10" s="119">
        <f t="shared" si="0"/>
        <v>74</v>
      </c>
      <c r="G10" s="851" t="s">
        <v>369</v>
      </c>
      <c r="H10" s="851"/>
      <c r="I10" s="867"/>
    </row>
    <row r="11" spans="1:9" ht="21" customHeight="1">
      <c r="A11" s="864"/>
      <c r="B11" s="858" t="s">
        <v>92</v>
      </c>
      <c r="C11" s="680"/>
      <c r="D11" s="119">
        <v>40</v>
      </c>
      <c r="E11" s="119">
        <v>37</v>
      </c>
      <c r="F11" s="119">
        <f t="shared" si="0"/>
        <v>77</v>
      </c>
      <c r="G11" s="851" t="s">
        <v>370</v>
      </c>
      <c r="H11" s="851"/>
      <c r="I11" s="867"/>
    </row>
    <row r="12" spans="1:9" ht="21" customHeight="1">
      <c r="A12" s="864"/>
      <c r="B12" s="858" t="s">
        <v>93</v>
      </c>
      <c r="C12" s="680"/>
      <c r="D12" s="119">
        <v>39</v>
      </c>
      <c r="E12" s="119">
        <v>25</v>
      </c>
      <c r="F12" s="119">
        <f t="shared" si="0"/>
        <v>64</v>
      </c>
      <c r="G12" s="851" t="s">
        <v>371</v>
      </c>
      <c r="H12" s="851"/>
      <c r="I12" s="867"/>
    </row>
    <row r="13" spans="1:9" ht="21" customHeight="1">
      <c r="A13" s="864"/>
      <c r="B13" s="858" t="s">
        <v>94</v>
      </c>
      <c r="C13" s="680"/>
      <c r="D13" s="119">
        <v>32</v>
      </c>
      <c r="E13" s="119">
        <v>20</v>
      </c>
      <c r="F13" s="119">
        <f t="shared" si="0"/>
        <v>52</v>
      </c>
      <c r="G13" s="851" t="s">
        <v>372</v>
      </c>
      <c r="H13" s="851"/>
      <c r="I13" s="867"/>
    </row>
    <row r="14" spans="1:9" ht="21" customHeight="1">
      <c r="A14" s="865"/>
      <c r="B14" s="858" t="s">
        <v>95</v>
      </c>
      <c r="C14" s="680"/>
      <c r="D14" s="119">
        <v>37</v>
      </c>
      <c r="E14" s="119">
        <v>15</v>
      </c>
      <c r="F14" s="119">
        <f t="shared" si="0"/>
        <v>52</v>
      </c>
      <c r="G14" s="859" t="s">
        <v>373</v>
      </c>
      <c r="H14" s="859"/>
      <c r="I14" s="867"/>
    </row>
    <row r="15" spans="1:9" ht="21" customHeight="1">
      <c r="A15" s="639" t="s">
        <v>191</v>
      </c>
      <c r="B15" s="639"/>
      <c r="C15" s="639"/>
      <c r="D15" s="119">
        <f>SUM(D9:D14)</f>
        <v>260</v>
      </c>
      <c r="E15" s="119">
        <f>SUM(E9:E14)</f>
        <v>170</v>
      </c>
      <c r="F15" s="119">
        <f t="shared" si="0"/>
        <v>430</v>
      </c>
      <c r="G15" s="640" t="s">
        <v>374</v>
      </c>
      <c r="H15" s="640"/>
      <c r="I15" s="640"/>
    </row>
    <row r="16" spans="1:9" ht="21" customHeight="1">
      <c r="A16" s="868" t="s">
        <v>97</v>
      </c>
      <c r="B16" s="858" t="s">
        <v>192</v>
      </c>
      <c r="C16" s="680"/>
      <c r="D16" s="119">
        <v>18</v>
      </c>
      <c r="E16" s="119">
        <v>15</v>
      </c>
      <c r="F16" s="119">
        <f t="shared" si="0"/>
        <v>33</v>
      </c>
      <c r="G16" s="862" t="s">
        <v>845</v>
      </c>
      <c r="H16" s="862"/>
      <c r="I16" s="800" t="s">
        <v>344</v>
      </c>
    </row>
    <row r="17" spans="1:9" ht="21" customHeight="1">
      <c r="A17" s="869"/>
      <c r="B17" s="858" t="s">
        <v>193</v>
      </c>
      <c r="C17" s="680"/>
      <c r="D17" s="119">
        <v>10</v>
      </c>
      <c r="E17" s="119">
        <v>7</v>
      </c>
      <c r="F17" s="119">
        <f t="shared" si="0"/>
        <v>17</v>
      </c>
      <c r="G17" s="862" t="s">
        <v>846</v>
      </c>
      <c r="H17" s="862"/>
      <c r="I17" s="646"/>
    </row>
    <row r="18" spans="1:9" ht="21" customHeight="1">
      <c r="A18" s="870"/>
      <c r="B18" s="858" t="s">
        <v>194</v>
      </c>
      <c r="C18" s="680"/>
      <c r="D18" s="119">
        <v>9</v>
      </c>
      <c r="E18" s="119">
        <v>5</v>
      </c>
      <c r="F18" s="119">
        <f t="shared" si="0"/>
        <v>14</v>
      </c>
      <c r="G18" s="862" t="s">
        <v>847</v>
      </c>
      <c r="H18" s="862"/>
      <c r="I18" s="639"/>
    </row>
    <row r="19" spans="1:9" ht="21" customHeight="1">
      <c r="A19" s="639" t="s">
        <v>195</v>
      </c>
      <c r="B19" s="639"/>
      <c r="C19" s="639"/>
      <c r="D19" s="119">
        <v>37</v>
      </c>
      <c r="E19" s="119">
        <v>27</v>
      </c>
      <c r="F19" s="119">
        <f t="shared" si="0"/>
        <v>64</v>
      </c>
      <c r="G19" s="851" t="s">
        <v>375</v>
      </c>
      <c r="H19" s="851"/>
      <c r="I19" s="851"/>
    </row>
    <row r="20" spans="1:9" ht="21" customHeight="1">
      <c r="A20" s="800" t="s">
        <v>844</v>
      </c>
      <c r="B20" s="858" t="s">
        <v>224</v>
      </c>
      <c r="C20" s="680"/>
      <c r="D20" s="119">
        <v>0</v>
      </c>
      <c r="E20" s="119">
        <v>0</v>
      </c>
      <c r="F20" s="119">
        <f t="shared" si="0"/>
        <v>0</v>
      </c>
      <c r="G20" s="281" t="s">
        <v>371</v>
      </c>
      <c r="H20" s="861" t="s">
        <v>345</v>
      </c>
      <c r="I20" s="851"/>
    </row>
    <row r="21" spans="1:9" ht="21" customHeight="1">
      <c r="A21" s="646"/>
      <c r="B21" s="858" t="s">
        <v>225</v>
      </c>
      <c r="C21" s="680"/>
      <c r="D21" s="119">
        <v>0</v>
      </c>
      <c r="E21" s="119">
        <v>0</v>
      </c>
      <c r="F21" s="119">
        <f t="shared" si="0"/>
        <v>0</v>
      </c>
      <c r="G21" s="281" t="s">
        <v>372</v>
      </c>
      <c r="H21" s="861"/>
      <c r="I21" s="851"/>
    </row>
    <row r="22" spans="1:9" ht="21" customHeight="1">
      <c r="A22" s="639"/>
      <c r="B22" s="858" t="s">
        <v>226</v>
      </c>
      <c r="C22" s="680"/>
      <c r="D22" s="119">
        <v>0</v>
      </c>
      <c r="E22" s="119">
        <v>0</v>
      </c>
      <c r="F22" s="119">
        <f t="shared" si="0"/>
        <v>0</v>
      </c>
      <c r="G22" s="281" t="s">
        <v>373</v>
      </c>
      <c r="H22" s="861"/>
      <c r="I22" s="851"/>
    </row>
    <row r="23" spans="1:9" ht="21" customHeight="1" thickBot="1">
      <c r="A23" s="624" t="s">
        <v>223</v>
      </c>
      <c r="B23" s="624"/>
      <c r="C23" s="624"/>
      <c r="D23" s="336">
        <f>SUM(D20:D22)</f>
        <v>0</v>
      </c>
      <c r="E23" s="336">
        <f>SUM(E20:E22)</f>
        <v>0</v>
      </c>
      <c r="F23" s="336">
        <f t="shared" si="0"/>
        <v>0</v>
      </c>
      <c r="G23" s="859" t="s">
        <v>376</v>
      </c>
      <c r="H23" s="859"/>
      <c r="I23" s="859"/>
    </row>
    <row r="24" spans="1:9" ht="21" customHeight="1" thickTop="1" thickBot="1">
      <c r="A24" s="857" t="s">
        <v>69</v>
      </c>
      <c r="B24" s="857"/>
      <c r="C24" s="857"/>
      <c r="D24" s="286">
        <f>SUM(D23,D19,D15,D8)</f>
        <v>297</v>
      </c>
      <c r="E24" s="286">
        <f>SUM(E23,E19,E15,E8)</f>
        <v>197</v>
      </c>
      <c r="F24" s="286">
        <f t="shared" si="0"/>
        <v>494</v>
      </c>
      <c r="G24" s="860" t="s">
        <v>352</v>
      </c>
      <c r="H24" s="860"/>
      <c r="I24" s="860"/>
    </row>
    <row r="25" spans="1:9" ht="16.5" thickTop="1"/>
  </sheetData>
  <mergeCells count="46">
    <mergeCell ref="A15:C15"/>
    <mergeCell ref="A9:A14"/>
    <mergeCell ref="G15:I15"/>
    <mergeCell ref="I9:I14"/>
    <mergeCell ref="A16:A18"/>
    <mergeCell ref="B14:C14"/>
    <mergeCell ref="B9:C9"/>
    <mergeCell ref="B20:C20"/>
    <mergeCell ref="B21:C21"/>
    <mergeCell ref="B22:C22"/>
    <mergeCell ref="B16:C16"/>
    <mergeCell ref="B17:C17"/>
    <mergeCell ref="B18:C18"/>
    <mergeCell ref="A19:C19"/>
    <mergeCell ref="A1:F1"/>
    <mergeCell ref="D5:E5"/>
    <mergeCell ref="F5:F6"/>
    <mergeCell ref="A8:C8"/>
    <mergeCell ref="B13:C13"/>
    <mergeCell ref="A3:I3"/>
    <mergeCell ref="G4:I4"/>
    <mergeCell ref="A5:C7"/>
    <mergeCell ref="G5:I7"/>
    <mergeCell ref="A4:F4"/>
    <mergeCell ref="G9:H9"/>
    <mergeCell ref="G10:H10"/>
    <mergeCell ref="G11:H11"/>
    <mergeCell ref="G12:H12"/>
    <mergeCell ref="A2:I2"/>
    <mergeCell ref="B10:C10"/>
    <mergeCell ref="A24:C24"/>
    <mergeCell ref="A23:C23"/>
    <mergeCell ref="B11:C11"/>
    <mergeCell ref="B12:C12"/>
    <mergeCell ref="G8:I8"/>
    <mergeCell ref="G13:H13"/>
    <mergeCell ref="G23:I23"/>
    <mergeCell ref="G24:I24"/>
    <mergeCell ref="H20:I22"/>
    <mergeCell ref="G19:I19"/>
    <mergeCell ref="G14:H14"/>
    <mergeCell ref="G16:H16"/>
    <mergeCell ref="G17:H17"/>
    <mergeCell ref="G18:H18"/>
    <mergeCell ref="I16:I18"/>
    <mergeCell ref="A20:A22"/>
  </mergeCells>
  <phoneticPr fontId="2" type="noConversion"/>
  <printOptions horizontalCentered="1"/>
  <pageMargins left="1" right="1" top="1" bottom="1" header="1" footer="1"/>
  <pageSetup paperSize="9" scale="80" orientation="landscape" r:id="rId1"/>
  <headerFooter alignWithMargins="0">
    <oddFooter xml:space="preserve">&amp;C&amp;12 53&amp;11
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G12"/>
  <sheetViews>
    <sheetView rightToLeft="1" view="pageBreakPreview" zoomScaleNormal="100" zoomScaleSheetLayoutView="100" workbookViewId="0">
      <selection activeCell="I17" sqref="I17"/>
    </sheetView>
  </sheetViews>
  <sheetFormatPr defaultRowHeight="12.75"/>
  <cols>
    <col min="1" max="1" width="10.28515625" customWidth="1"/>
    <col min="2" max="2" width="11.28515625" customWidth="1"/>
    <col min="3" max="4" width="16.42578125" customWidth="1"/>
    <col min="5" max="5" width="17.42578125" customWidth="1"/>
    <col min="6" max="6" width="10.140625" customWidth="1"/>
  </cols>
  <sheetData>
    <row r="1" spans="1:7" s="1" customFormat="1" ht="27.75" customHeight="1">
      <c r="A1" s="561"/>
      <c r="B1" s="561"/>
      <c r="C1" s="561"/>
      <c r="D1" s="561"/>
      <c r="E1" s="561"/>
    </row>
    <row r="2" spans="1:7" s="1" customFormat="1" ht="27.75" customHeight="1">
      <c r="A2" s="561" t="s">
        <v>782</v>
      </c>
      <c r="B2" s="561"/>
      <c r="C2" s="561"/>
      <c r="D2" s="561"/>
      <c r="E2" s="561"/>
      <c r="F2" s="561"/>
      <c r="G2" s="561"/>
    </row>
    <row r="3" spans="1:7" s="1" customFormat="1" ht="42" customHeight="1">
      <c r="A3" s="840" t="s">
        <v>783</v>
      </c>
      <c r="B3" s="840"/>
      <c r="C3" s="840"/>
      <c r="D3" s="840"/>
      <c r="E3" s="840"/>
      <c r="F3" s="840"/>
      <c r="G3" s="840"/>
    </row>
    <row r="4" spans="1:7" s="1" customFormat="1" ht="28.5" customHeight="1" thickBot="1">
      <c r="A4" s="600" t="s">
        <v>293</v>
      </c>
      <c r="B4" s="600"/>
      <c r="C4" s="600"/>
      <c r="D4" s="600"/>
      <c r="E4" s="600"/>
      <c r="F4" s="666" t="s">
        <v>471</v>
      </c>
      <c r="G4" s="666"/>
    </row>
    <row r="5" spans="1:7" ht="19.5" customHeight="1" thickTop="1">
      <c r="A5" s="871" t="s">
        <v>85</v>
      </c>
      <c r="B5" s="871"/>
      <c r="C5" s="871" t="s">
        <v>508</v>
      </c>
      <c r="D5" s="871"/>
      <c r="E5" s="871" t="s">
        <v>11</v>
      </c>
      <c r="F5" s="873" t="s">
        <v>365</v>
      </c>
      <c r="G5" s="873"/>
    </row>
    <row r="6" spans="1:7" ht="17.25" customHeight="1">
      <c r="A6" s="764"/>
      <c r="B6" s="764"/>
      <c r="C6" s="417" t="s">
        <v>9</v>
      </c>
      <c r="D6" s="417" t="s">
        <v>10</v>
      </c>
      <c r="E6" s="764"/>
      <c r="F6" s="874"/>
      <c r="G6" s="874"/>
    </row>
    <row r="7" spans="1:7" ht="18.75" customHeight="1" thickBot="1">
      <c r="A7" s="872"/>
      <c r="B7" s="872"/>
      <c r="C7" s="418" t="s">
        <v>333</v>
      </c>
      <c r="D7" s="418" t="s">
        <v>334</v>
      </c>
      <c r="E7" s="418" t="s">
        <v>335</v>
      </c>
      <c r="F7" s="875"/>
      <c r="G7" s="875"/>
    </row>
    <row r="8" spans="1:7" ht="27" customHeight="1" thickTop="1">
      <c r="A8" s="754" t="s">
        <v>196</v>
      </c>
      <c r="B8" s="754"/>
      <c r="C8" s="88">
        <v>219</v>
      </c>
      <c r="D8" s="88">
        <v>87</v>
      </c>
      <c r="E8" s="88">
        <f>SUM(C8:D8)</f>
        <v>306</v>
      </c>
      <c r="F8" s="856" t="s">
        <v>472</v>
      </c>
      <c r="G8" s="856"/>
    </row>
    <row r="9" spans="1:7" ht="27" customHeight="1">
      <c r="A9" s="680" t="s">
        <v>197</v>
      </c>
      <c r="B9" s="680"/>
      <c r="C9" s="90">
        <v>227</v>
      </c>
      <c r="D9" s="90">
        <v>94</v>
      </c>
      <c r="E9" s="90">
        <f>SUM(C9:D9)</f>
        <v>321</v>
      </c>
      <c r="F9" s="851" t="s">
        <v>344</v>
      </c>
      <c r="G9" s="851"/>
    </row>
    <row r="10" spans="1:7" ht="27" customHeight="1" thickBot="1">
      <c r="A10" s="681" t="s">
        <v>198</v>
      </c>
      <c r="B10" s="681"/>
      <c r="C10" s="97">
        <v>137</v>
      </c>
      <c r="D10" s="97">
        <v>40</v>
      </c>
      <c r="E10" s="97">
        <f>SUM(C10:D10)</f>
        <v>177</v>
      </c>
      <c r="F10" s="852" t="s">
        <v>473</v>
      </c>
      <c r="G10" s="852"/>
    </row>
    <row r="11" spans="1:7" ht="27" customHeight="1" thickTop="1" thickBot="1">
      <c r="A11" s="755" t="s">
        <v>0</v>
      </c>
      <c r="B11" s="755"/>
      <c r="C11" s="95">
        <f>SUM(C8:C10)</f>
        <v>583</v>
      </c>
      <c r="D11" s="95">
        <f>SUM(D8:D10)</f>
        <v>221</v>
      </c>
      <c r="E11" s="95">
        <f>SUM(C11:D11)</f>
        <v>804</v>
      </c>
      <c r="F11" s="853" t="s">
        <v>316</v>
      </c>
      <c r="G11" s="853"/>
    </row>
    <row r="12" spans="1:7" ht="13.5" thickTop="1"/>
  </sheetData>
  <mergeCells count="17">
    <mergeCell ref="A1:E1"/>
    <mergeCell ref="A10:B10"/>
    <mergeCell ref="E5:E6"/>
    <mergeCell ref="F8:G8"/>
    <mergeCell ref="F9:G9"/>
    <mergeCell ref="F10:G10"/>
    <mergeCell ref="A4:E4"/>
    <mergeCell ref="A5:B7"/>
    <mergeCell ref="F5:G7"/>
    <mergeCell ref="A9:B9"/>
    <mergeCell ref="A8:B8"/>
    <mergeCell ref="C5:D5"/>
    <mergeCell ref="A2:G2"/>
    <mergeCell ref="A11:B11"/>
    <mergeCell ref="F11:G11"/>
    <mergeCell ref="A3:G3"/>
    <mergeCell ref="F4:G4"/>
  </mergeCells>
  <phoneticPr fontId="2" type="noConversion"/>
  <printOptions horizontalCentered="1"/>
  <pageMargins left="1" right="1" top="1.5" bottom="1" header="1.5" footer="1"/>
  <pageSetup paperSize="9" scale="90" orientation="landscape" r:id="rId1"/>
  <headerFooter alignWithMargins="0">
    <oddFooter>&amp;C&amp;12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AA26"/>
  <sheetViews>
    <sheetView rightToLeft="1" view="pageBreakPreview" zoomScale="75" zoomScaleNormal="80" zoomScaleSheetLayoutView="75" workbookViewId="0">
      <selection activeCell="I17" sqref="I17"/>
    </sheetView>
  </sheetViews>
  <sheetFormatPr defaultRowHeight="15.75"/>
  <cols>
    <col min="1" max="1" width="11.42578125" style="41" customWidth="1"/>
    <col min="2" max="2" width="4.85546875" style="41" customWidth="1"/>
    <col min="3" max="3" width="4.5703125" style="41" customWidth="1"/>
    <col min="4" max="4" width="6" style="41" customWidth="1"/>
    <col min="5" max="5" width="5" style="41" customWidth="1"/>
    <col min="6" max="6" width="5.42578125" style="41" customWidth="1"/>
    <col min="7" max="7" width="5.7109375" style="41" customWidth="1"/>
    <col min="8" max="8" width="5.85546875" style="41" customWidth="1"/>
    <col min="9" max="9" width="5.5703125" style="41" customWidth="1"/>
    <col min="10" max="10" width="5.7109375" style="41" customWidth="1"/>
    <col min="11" max="11" width="5.5703125" style="41" customWidth="1"/>
    <col min="12" max="14" width="5.28515625" style="41" customWidth="1"/>
    <col min="15" max="15" width="5.5703125" style="41" customWidth="1"/>
    <col min="16" max="16" width="5.28515625" style="41" customWidth="1"/>
    <col min="17" max="17" width="5.42578125" style="41" customWidth="1"/>
    <col min="18" max="18" width="6" style="41" customWidth="1"/>
    <col min="19" max="19" width="4.140625" style="41" customWidth="1"/>
    <col min="20" max="20" width="5.42578125" style="41" customWidth="1"/>
    <col min="21" max="21" width="4.7109375" style="41" customWidth="1"/>
    <col min="22" max="22" width="4.5703125" style="41" customWidth="1"/>
    <col min="23" max="23" width="4.140625" style="41" customWidth="1"/>
    <col min="24" max="24" width="6.85546875" style="41" customWidth="1"/>
    <col min="25" max="25" width="5.85546875" style="41" customWidth="1"/>
    <col min="26" max="26" width="7.5703125" style="41" customWidth="1"/>
    <col min="27" max="27" width="16" style="41" bestFit="1" customWidth="1"/>
    <col min="28" max="16384" width="9.140625" style="41"/>
  </cols>
  <sheetData>
    <row r="1" spans="1:27" ht="24.95" customHeight="1">
      <c r="A1" s="628" t="s">
        <v>784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</row>
    <row r="2" spans="1:27" ht="39" customHeight="1">
      <c r="A2" s="805" t="s">
        <v>785</v>
      </c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5"/>
      <c r="Y2" s="805"/>
      <c r="Z2" s="805"/>
      <c r="AA2" s="805"/>
    </row>
    <row r="3" spans="1:27" ht="24.95" customHeight="1" thickBot="1">
      <c r="A3" s="308" t="s">
        <v>296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877" t="s">
        <v>474</v>
      </c>
      <c r="AA3" s="877"/>
    </row>
    <row r="4" spans="1:27" ht="20.100000000000001" customHeight="1" thickTop="1">
      <c r="A4" s="814" t="s">
        <v>1</v>
      </c>
      <c r="B4" s="876" t="s">
        <v>885</v>
      </c>
      <c r="C4" s="876"/>
      <c r="D4" s="879" t="s">
        <v>855</v>
      </c>
      <c r="E4" s="879"/>
      <c r="F4" s="879" t="s">
        <v>856</v>
      </c>
      <c r="G4" s="879"/>
      <c r="H4" s="879" t="s">
        <v>861</v>
      </c>
      <c r="I4" s="879"/>
      <c r="J4" s="879" t="s">
        <v>862</v>
      </c>
      <c r="K4" s="879"/>
      <c r="L4" s="879" t="s">
        <v>863</v>
      </c>
      <c r="M4" s="879"/>
      <c r="N4" s="879" t="s">
        <v>859</v>
      </c>
      <c r="O4" s="879"/>
      <c r="P4" s="879" t="s">
        <v>864</v>
      </c>
      <c r="Q4" s="879"/>
      <c r="R4" s="879" t="s">
        <v>865</v>
      </c>
      <c r="S4" s="879"/>
      <c r="T4" s="879" t="s">
        <v>866</v>
      </c>
      <c r="U4" s="879"/>
      <c r="V4" s="879" t="s">
        <v>867</v>
      </c>
      <c r="W4" s="879"/>
      <c r="X4" s="814" t="s">
        <v>8</v>
      </c>
      <c r="Y4" s="814"/>
      <c r="Z4" s="814"/>
      <c r="AA4" s="572" t="s">
        <v>300</v>
      </c>
    </row>
    <row r="5" spans="1:27" ht="20.100000000000001" customHeight="1">
      <c r="A5" s="815"/>
      <c r="B5" s="878" t="s">
        <v>886</v>
      </c>
      <c r="C5" s="878"/>
      <c r="D5" s="880"/>
      <c r="E5" s="880"/>
      <c r="F5" s="880"/>
      <c r="G5" s="880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15" t="s">
        <v>698</v>
      </c>
      <c r="Y5" s="815"/>
      <c r="Z5" s="815"/>
      <c r="AA5" s="573"/>
    </row>
    <row r="6" spans="1:27" ht="20.100000000000001" customHeight="1">
      <c r="A6" s="815"/>
      <c r="B6" s="181" t="s">
        <v>9</v>
      </c>
      <c r="C6" s="181" t="s">
        <v>10</v>
      </c>
      <c r="D6" s="181" t="s">
        <v>9</v>
      </c>
      <c r="E6" s="181" t="s">
        <v>10</v>
      </c>
      <c r="F6" s="181" t="s">
        <v>9</v>
      </c>
      <c r="G6" s="181" t="s">
        <v>10</v>
      </c>
      <c r="H6" s="181" t="s">
        <v>9</v>
      </c>
      <c r="I6" s="181" t="s">
        <v>10</v>
      </c>
      <c r="J6" s="181" t="s">
        <v>9</v>
      </c>
      <c r="K6" s="181" t="s">
        <v>10</v>
      </c>
      <c r="L6" s="181" t="s">
        <v>9</v>
      </c>
      <c r="M6" s="181" t="s">
        <v>10</v>
      </c>
      <c r="N6" s="181" t="s">
        <v>9</v>
      </c>
      <c r="O6" s="181" t="s">
        <v>10</v>
      </c>
      <c r="P6" s="181" t="s">
        <v>9</v>
      </c>
      <c r="Q6" s="181" t="s">
        <v>10</v>
      </c>
      <c r="R6" s="181" t="s">
        <v>9</v>
      </c>
      <c r="S6" s="181" t="s">
        <v>10</v>
      </c>
      <c r="T6" s="181" t="s">
        <v>9</v>
      </c>
      <c r="U6" s="181" t="s">
        <v>10</v>
      </c>
      <c r="V6" s="181" t="s">
        <v>9</v>
      </c>
      <c r="W6" s="181" t="s">
        <v>10</v>
      </c>
      <c r="X6" s="181" t="s">
        <v>9</v>
      </c>
      <c r="Y6" s="181" t="s">
        <v>10</v>
      </c>
      <c r="Z6" s="181" t="s">
        <v>11</v>
      </c>
      <c r="AA6" s="573"/>
    </row>
    <row r="7" spans="1:27" ht="20.100000000000001" customHeight="1" thickBot="1">
      <c r="A7" s="816"/>
      <c r="B7" s="337" t="s">
        <v>333</v>
      </c>
      <c r="C7" s="337" t="s">
        <v>334</v>
      </c>
      <c r="D7" s="337" t="s">
        <v>333</v>
      </c>
      <c r="E7" s="337" t="s">
        <v>334</v>
      </c>
      <c r="F7" s="337" t="s">
        <v>333</v>
      </c>
      <c r="G7" s="337" t="s">
        <v>334</v>
      </c>
      <c r="H7" s="337" t="s">
        <v>333</v>
      </c>
      <c r="I7" s="337" t="s">
        <v>334</v>
      </c>
      <c r="J7" s="337" t="s">
        <v>333</v>
      </c>
      <c r="K7" s="337" t="s">
        <v>334</v>
      </c>
      <c r="L7" s="337" t="s">
        <v>333</v>
      </c>
      <c r="M7" s="337" t="s">
        <v>334</v>
      </c>
      <c r="N7" s="337" t="s">
        <v>333</v>
      </c>
      <c r="O7" s="337" t="s">
        <v>334</v>
      </c>
      <c r="P7" s="337" t="s">
        <v>333</v>
      </c>
      <c r="Q7" s="337" t="s">
        <v>334</v>
      </c>
      <c r="R7" s="337" t="s">
        <v>333</v>
      </c>
      <c r="S7" s="337" t="s">
        <v>334</v>
      </c>
      <c r="T7" s="337" t="s">
        <v>333</v>
      </c>
      <c r="U7" s="337" t="s">
        <v>334</v>
      </c>
      <c r="V7" s="337" t="s">
        <v>333</v>
      </c>
      <c r="W7" s="337" t="s">
        <v>334</v>
      </c>
      <c r="X7" s="337" t="s">
        <v>333</v>
      </c>
      <c r="Y7" s="337" t="s">
        <v>334</v>
      </c>
      <c r="Z7" s="184" t="s">
        <v>335</v>
      </c>
      <c r="AA7" s="603"/>
    </row>
    <row r="8" spans="1:27" ht="20.100000000000001" customHeight="1" thickTop="1">
      <c r="A8" s="190" t="s">
        <v>28</v>
      </c>
      <c r="B8" s="104" t="s">
        <v>246</v>
      </c>
      <c r="C8" s="104" t="s">
        <v>246</v>
      </c>
      <c r="D8" s="104" t="s">
        <v>246</v>
      </c>
      <c r="E8" s="104" t="s">
        <v>246</v>
      </c>
      <c r="F8" s="104" t="s">
        <v>246</v>
      </c>
      <c r="G8" s="104" t="s">
        <v>246</v>
      </c>
      <c r="H8" s="104" t="s">
        <v>246</v>
      </c>
      <c r="I8" s="104" t="s">
        <v>246</v>
      </c>
      <c r="J8" s="104" t="s">
        <v>246</v>
      </c>
      <c r="K8" s="104" t="s">
        <v>246</v>
      </c>
      <c r="L8" s="104" t="s">
        <v>246</v>
      </c>
      <c r="M8" s="104" t="s">
        <v>246</v>
      </c>
      <c r="N8" s="104" t="s">
        <v>246</v>
      </c>
      <c r="O8" s="104" t="s">
        <v>246</v>
      </c>
      <c r="P8" s="104" t="s">
        <v>246</v>
      </c>
      <c r="Q8" s="104" t="s">
        <v>246</v>
      </c>
      <c r="R8" s="104" t="s">
        <v>246</v>
      </c>
      <c r="S8" s="104" t="s">
        <v>246</v>
      </c>
      <c r="T8" s="104" t="s">
        <v>246</v>
      </c>
      <c r="U8" s="104" t="s">
        <v>246</v>
      </c>
      <c r="V8" s="104" t="s">
        <v>246</v>
      </c>
      <c r="W8" s="104" t="s">
        <v>246</v>
      </c>
      <c r="X8" s="104" t="s">
        <v>246</v>
      </c>
      <c r="Y8" s="104" t="s">
        <v>246</v>
      </c>
      <c r="Z8" s="104" t="s">
        <v>246</v>
      </c>
      <c r="AA8" s="332" t="s">
        <v>301</v>
      </c>
    </row>
    <row r="9" spans="1:27" ht="20.100000000000001" customHeight="1">
      <c r="A9" s="192" t="s">
        <v>39</v>
      </c>
      <c r="B9" s="51">
        <v>0</v>
      </c>
      <c r="C9" s="51">
        <v>0</v>
      </c>
      <c r="D9" s="507">
        <v>0</v>
      </c>
      <c r="E9" s="507">
        <v>0</v>
      </c>
      <c r="F9" s="507">
        <v>0</v>
      </c>
      <c r="G9" s="507">
        <v>0</v>
      </c>
      <c r="H9" s="507">
        <v>0</v>
      </c>
      <c r="I9" s="507">
        <v>0</v>
      </c>
      <c r="J9" s="507">
        <v>0</v>
      </c>
      <c r="K9" s="507">
        <v>0</v>
      </c>
      <c r="L9" s="507">
        <v>0</v>
      </c>
      <c r="M9" s="507">
        <v>0</v>
      </c>
      <c r="N9" s="507">
        <v>0</v>
      </c>
      <c r="O9" s="507">
        <v>0</v>
      </c>
      <c r="P9" s="507">
        <v>0</v>
      </c>
      <c r="Q9" s="507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220">
        <f t="shared" ref="X9:X22" si="0">SUM(V9,T9,R9,P9,N9,L9,J9,H9,F9,D9,B9)</f>
        <v>0</v>
      </c>
      <c r="Y9" s="220">
        <f t="shared" ref="Y9:Y22" si="1">SUM(W9,U9,S9,Q9,O9,M9,K9,I9,G9,E9,C9)</f>
        <v>0</v>
      </c>
      <c r="Z9" s="220">
        <f t="shared" ref="Z9" si="2">SUM(X9:Y9)</f>
        <v>0</v>
      </c>
      <c r="AA9" s="333" t="s">
        <v>302</v>
      </c>
    </row>
    <row r="10" spans="1:27" ht="20.100000000000001" customHeight="1">
      <c r="A10" s="192" t="s">
        <v>29</v>
      </c>
      <c r="B10" s="51">
        <v>0</v>
      </c>
      <c r="C10" s="51">
        <v>0</v>
      </c>
      <c r="D10" s="506">
        <v>6</v>
      </c>
      <c r="E10" s="220">
        <v>3</v>
      </c>
      <c r="F10" s="507">
        <v>0</v>
      </c>
      <c r="G10" s="507">
        <v>0</v>
      </c>
      <c r="H10" s="507">
        <v>0</v>
      </c>
      <c r="I10" s="507">
        <v>0</v>
      </c>
      <c r="J10" s="507">
        <v>0</v>
      </c>
      <c r="K10" s="507">
        <v>0</v>
      </c>
      <c r="L10" s="507">
        <v>0</v>
      </c>
      <c r="M10" s="507">
        <v>0</v>
      </c>
      <c r="N10" s="507">
        <v>0</v>
      </c>
      <c r="O10" s="507">
        <v>0</v>
      </c>
      <c r="P10" s="507">
        <v>0</v>
      </c>
      <c r="Q10" s="507">
        <v>0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220">
        <f t="shared" si="0"/>
        <v>6</v>
      </c>
      <c r="Y10" s="220">
        <f t="shared" si="1"/>
        <v>3</v>
      </c>
      <c r="Z10" s="220">
        <f t="shared" ref="Z10:Z22" si="3">SUM(X10:Y10)</f>
        <v>9</v>
      </c>
      <c r="AA10" s="333" t="s">
        <v>303</v>
      </c>
    </row>
    <row r="11" spans="1:27" ht="20.100000000000001" customHeight="1">
      <c r="A11" s="192" t="s">
        <v>40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220">
        <v>0</v>
      </c>
      <c r="H11" s="220">
        <v>1</v>
      </c>
      <c r="I11" s="507">
        <v>0</v>
      </c>
      <c r="J11" s="507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507">
        <v>0</v>
      </c>
      <c r="R11" s="220">
        <v>0</v>
      </c>
      <c r="S11" s="220">
        <v>0</v>
      </c>
      <c r="T11" s="220">
        <v>0</v>
      </c>
      <c r="U11" s="220">
        <v>0</v>
      </c>
      <c r="V11" s="220">
        <v>0</v>
      </c>
      <c r="W11" s="220">
        <v>0</v>
      </c>
      <c r="X11" s="220">
        <f t="shared" si="0"/>
        <v>1</v>
      </c>
      <c r="Y11" s="220">
        <f t="shared" si="1"/>
        <v>0</v>
      </c>
      <c r="Z11" s="220">
        <f t="shared" si="3"/>
        <v>1</v>
      </c>
      <c r="AA11" s="333" t="s">
        <v>304</v>
      </c>
    </row>
    <row r="12" spans="1:27" ht="20.100000000000001" customHeight="1">
      <c r="A12" s="192" t="s">
        <v>30</v>
      </c>
      <c r="B12" s="51">
        <v>0</v>
      </c>
      <c r="C12" s="51">
        <v>0</v>
      </c>
      <c r="D12" s="506">
        <v>15</v>
      </c>
      <c r="E12" s="220">
        <v>9</v>
      </c>
      <c r="F12" s="220">
        <v>30</v>
      </c>
      <c r="G12" s="220">
        <v>11</v>
      </c>
      <c r="H12" s="220">
        <v>26</v>
      </c>
      <c r="I12" s="220">
        <v>25</v>
      </c>
      <c r="J12" s="220">
        <v>20</v>
      </c>
      <c r="K12" s="220">
        <v>22</v>
      </c>
      <c r="L12" s="220">
        <v>18</v>
      </c>
      <c r="M12" s="220">
        <v>21</v>
      </c>
      <c r="N12" s="220">
        <v>17</v>
      </c>
      <c r="O12" s="220">
        <v>12</v>
      </c>
      <c r="P12" s="220">
        <v>10</v>
      </c>
      <c r="Q12" s="220">
        <v>22</v>
      </c>
      <c r="R12" s="220">
        <v>0</v>
      </c>
      <c r="S12" s="220">
        <v>0</v>
      </c>
      <c r="T12" s="220">
        <v>0</v>
      </c>
      <c r="U12" s="220">
        <v>0</v>
      </c>
      <c r="V12" s="220">
        <v>0</v>
      </c>
      <c r="W12" s="220">
        <v>0</v>
      </c>
      <c r="X12" s="220">
        <f t="shared" si="0"/>
        <v>136</v>
      </c>
      <c r="Y12" s="220">
        <f t="shared" si="1"/>
        <v>122</v>
      </c>
      <c r="Z12" s="220">
        <f t="shared" si="3"/>
        <v>258</v>
      </c>
      <c r="AA12" s="333" t="s">
        <v>305</v>
      </c>
    </row>
    <row r="13" spans="1:27" ht="20.100000000000001" customHeight="1">
      <c r="A13" s="192" t="s">
        <v>41</v>
      </c>
      <c r="B13" s="51">
        <v>0</v>
      </c>
      <c r="C13" s="51">
        <v>0</v>
      </c>
      <c r="D13" s="506">
        <v>0</v>
      </c>
      <c r="E13" s="129">
        <v>0</v>
      </c>
      <c r="F13" s="129">
        <v>8</v>
      </c>
      <c r="G13" s="129">
        <v>5</v>
      </c>
      <c r="H13" s="129">
        <v>10</v>
      </c>
      <c r="I13" s="129">
        <v>3</v>
      </c>
      <c r="J13" s="129">
        <v>8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220">
        <f>SUM(V13,T13,R13,P13,N13,L13,J13,H13,F13,D13,B13)</f>
        <v>26</v>
      </c>
      <c r="Y13" s="220">
        <f t="shared" si="1"/>
        <v>8</v>
      </c>
      <c r="Z13" s="220">
        <f t="shared" ref="Z13" si="4">SUM(X13:Y13)</f>
        <v>34</v>
      </c>
      <c r="AA13" s="333" t="s">
        <v>306</v>
      </c>
    </row>
    <row r="14" spans="1:27" ht="20.100000000000001" customHeight="1">
      <c r="A14" s="192" t="s">
        <v>31</v>
      </c>
      <c r="B14" s="51">
        <v>0</v>
      </c>
      <c r="C14" s="51">
        <v>0</v>
      </c>
      <c r="D14" s="91">
        <v>1</v>
      </c>
      <c r="E14" s="220">
        <v>6</v>
      </c>
      <c r="F14" s="220">
        <v>5</v>
      </c>
      <c r="G14" s="220">
        <v>2</v>
      </c>
      <c r="H14" s="220">
        <v>1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0">
        <v>0</v>
      </c>
      <c r="W14" s="220">
        <v>0</v>
      </c>
      <c r="X14" s="220">
        <f t="shared" si="0"/>
        <v>7</v>
      </c>
      <c r="Y14" s="220">
        <f t="shared" si="1"/>
        <v>8</v>
      </c>
      <c r="Z14" s="220">
        <f t="shared" si="3"/>
        <v>15</v>
      </c>
      <c r="AA14" s="333" t="s">
        <v>307</v>
      </c>
    </row>
    <row r="15" spans="1:27" ht="20.100000000000001" customHeight="1">
      <c r="A15" s="192" t="s">
        <v>32</v>
      </c>
      <c r="B15" s="507">
        <v>0</v>
      </c>
      <c r="C15" s="507">
        <v>0</v>
      </c>
      <c r="D15" s="507">
        <v>5</v>
      </c>
      <c r="E15" s="220">
        <v>4</v>
      </c>
      <c r="F15" s="220">
        <v>10</v>
      </c>
      <c r="G15" s="220">
        <v>3</v>
      </c>
      <c r="H15" s="220">
        <v>5</v>
      </c>
      <c r="I15" s="220">
        <v>1</v>
      </c>
      <c r="J15" s="220">
        <v>5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220">
        <f t="shared" si="0"/>
        <v>25</v>
      </c>
      <c r="Y15" s="220">
        <f t="shared" si="1"/>
        <v>8</v>
      </c>
      <c r="Z15" s="220">
        <f t="shared" si="3"/>
        <v>33</v>
      </c>
      <c r="AA15" s="333" t="s">
        <v>308</v>
      </c>
    </row>
    <row r="16" spans="1:27" ht="20.100000000000001" customHeight="1">
      <c r="A16" s="192" t="s">
        <v>33</v>
      </c>
      <c r="B16" s="220">
        <v>1</v>
      </c>
      <c r="C16" s="220">
        <v>1</v>
      </c>
      <c r="D16" s="129">
        <v>11</v>
      </c>
      <c r="E16" s="220">
        <v>2</v>
      </c>
      <c r="F16" s="220">
        <v>2</v>
      </c>
      <c r="G16" s="220">
        <v>4</v>
      </c>
      <c r="H16" s="220">
        <v>4</v>
      </c>
      <c r="I16" s="220">
        <v>1</v>
      </c>
      <c r="J16" s="220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0">
        <v>0</v>
      </c>
      <c r="W16" s="220">
        <v>0</v>
      </c>
      <c r="X16" s="220">
        <f t="shared" si="0"/>
        <v>18</v>
      </c>
      <c r="Y16" s="220">
        <f t="shared" si="1"/>
        <v>8</v>
      </c>
      <c r="Z16" s="220">
        <f t="shared" si="3"/>
        <v>26</v>
      </c>
      <c r="AA16" s="333" t="s">
        <v>309</v>
      </c>
    </row>
    <row r="17" spans="1:27" ht="20.100000000000001" customHeight="1">
      <c r="A17" s="192" t="s">
        <v>21</v>
      </c>
      <c r="B17" s="220">
        <v>0</v>
      </c>
      <c r="C17" s="220">
        <v>0</v>
      </c>
      <c r="D17" s="377">
        <v>1</v>
      </c>
      <c r="E17" s="220">
        <v>1</v>
      </c>
      <c r="F17" s="220">
        <v>3</v>
      </c>
      <c r="G17" s="220">
        <v>4</v>
      </c>
      <c r="H17" s="220">
        <v>3</v>
      </c>
      <c r="I17" s="220">
        <v>2</v>
      </c>
      <c r="J17" s="220">
        <v>0</v>
      </c>
      <c r="K17" s="220">
        <v>1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0">
        <v>0</v>
      </c>
      <c r="W17" s="220">
        <v>0</v>
      </c>
      <c r="X17" s="220">
        <f t="shared" si="0"/>
        <v>7</v>
      </c>
      <c r="Y17" s="220">
        <f t="shared" si="1"/>
        <v>8</v>
      </c>
      <c r="Z17" s="220">
        <f t="shared" si="3"/>
        <v>15</v>
      </c>
      <c r="AA17" s="333" t="s">
        <v>310</v>
      </c>
    </row>
    <row r="18" spans="1:27" ht="20.100000000000001" customHeight="1">
      <c r="A18" s="192" t="s">
        <v>22</v>
      </c>
      <c r="B18" s="220">
        <v>0</v>
      </c>
      <c r="C18" s="220">
        <v>0</v>
      </c>
      <c r="D18" s="220">
        <v>0</v>
      </c>
      <c r="E18" s="220">
        <v>0</v>
      </c>
      <c r="F18" s="220">
        <v>2</v>
      </c>
      <c r="G18" s="220">
        <v>0</v>
      </c>
      <c r="H18" s="220">
        <v>3</v>
      </c>
      <c r="I18" s="220">
        <v>0</v>
      </c>
      <c r="J18" s="220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0">
        <v>0</v>
      </c>
      <c r="W18" s="220">
        <v>0</v>
      </c>
      <c r="X18" s="220">
        <f t="shared" si="0"/>
        <v>5</v>
      </c>
      <c r="Y18" s="220">
        <f t="shared" si="1"/>
        <v>0</v>
      </c>
      <c r="Z18" s="220">
        <f t="shared" si="3"/>
        <v>5</v>
      </c>
      <c r="AA18" s="333" t="s">
        <v>311</v>
      </c>
    </row>
    <row r="19" spans="1:27" ht="20.100000000000001" customHeight="1">
      <c r="A19" s="192" t="s">
        <v>34</v>
      </c>
      <c r="B19" s="220">
        <v>0</v>
      </c>
      <c r="C19" s="220">
        <v>0</v>
      </c>
      <c r="D19" s="377">
        <v>2</v>
      </c>
      <c r="E19" s="220">
        <v>2</v>
      </c>
      <c r="F19" s="220">
        <v>4</v>
      </c>
      <c r="G19" s="220">
        <v>3</v>
      </c>
      <c r="H19" s="220">
        <v>1</v>
      </c>
      <c r="I19" s="220">
        <v>0</v>
      </c>
      <c r="J19" s="220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0">
        <v>0</v>
      </c>
      <c r="W19" s="220">
        <v>0</v>
      </c>
      <c r="X19" s="220">
        <f t="shared" si="0"/>
        <v>7</v>
      </c>
      <c r="Y19" s="220">
        <f t="shared" si="1"/>
        <v>5</v>
      </c>
      <c r="Z19" s="220">
        <f t="shared" si="3"/>
        <v>12</v>
      </c>
      <c r="AA19" s="333" t="s">
        <v>312</v>
      </c>
    </row>
    <row r="20" spans="1:27" ht="20.100000000000001" customHeight="1">
      <c r="A20" s="192" t="s">
        <v>35</v>
      </c>
      <c r="B20" s="220">
        <v>0</v>
      </c>
      <c r="C20" s="220">
        <v>0</v>
      </c>
      <c r="D20" s="377">
        <v>5</v>
      </c>
      <c r="E20" s="220">
        <v>6</v>
      </c>
      <c r="F20" s="220">
        <v>25</v>
      </c>
      <c r="G20" s="220">
        <v>8</v>
      </c>
      <c r="H20" s="220">
        <v>22</v>
      </c>
      <c r="I20" s="220">
        <v>8</v>
      </c>
      <c r="J20" s="220">
        <v>11</v>
      </c>
      <c r="K20" s="220">
        <v>5</v>
      </c>
      <c r="L20" s="220">
        <v>1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0">
        <v>0</v>
      </c>
      <c r="W20" s="220">
        <v>0</v>
      </c>
      <c r="X20" s="220">
        <f t="shared" si="0"/>
        <v>64</v>
      </c>
      <c r="Y20" s="220">
        <f t="shared" si="1"/>
        <v>27</v>
      </c>
      <c r="Z20" s="220">
        <f t="shared" si="3"/>
        <v>91</v>
      </c>
      <c r="AA20" s="333" t="s">
        <v>313</v>
      </c>
    </row>
    <row r="21" spans="1:27" ht="20.100000000000001" customHeight="1">
      <c r="A21" s="192" t="s">
        <v>36</v>
      </c>
      <c r="B21" s="220">
        <v>0</v>
      </c>
      <c r="C21" s="220">
        <v>0</v>
      </c>
      <c r="D21" s="220">
        <v>0</v>
      </c>
      <c r="E21" s="220">
        <v>0</v>
      </c>
      <c r="F21" s="220">
        <v>0</v>
      </c>
      <c r="G21" s="220">
        <v>0</v>
      </c>
      <c r="H21" s="220">
        <v>0</v>
      </c>
      <c r="I21" s="220">
        <v>0</v>
      </c>
      <c r="J21" s="220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0">
        <v>0</v>
      </c>
      <c r="U21" s="220">
        <v>0</v>
      </c>
      <c r="V21" s="220">
        <v>0</v>
      </c>
      <c r="W21" s="220">
        <v>0</v>
      </c>
      <c r="X21" s="220">
        <f t="shared" si="0"/>
        <v>0</v>
      </c>
      <c r="Y21" s="220">
        <f t="shared" si="1"/>
        <v>0</v>
      </c>
      <c r="Z21" s="220">
        <f t="shared" si="3"/>
        <v>0</v>
      </c>
      <c r="AA21" s="333" t="s">
        <v>314</v>
      </c>
    </row>
    <row r="22" spans="1:27" ht="20.100000000000001" customHeight="1" thickBot="1">
      <c r="A22" s="191" t="s">
        <v>37</v>
      </c>
      <c r="B22" s="221">
        <v>0</v>
      </c>
      <c r="C22" s="221">
        <v>0</v>
      </c>
      <c r="D22" s="221">
        <v>7</v>
      </c>
      <c r="E22" s="221">
        <v>0</v>
      </c>
      <c r="F22" s="221">
        <v>10</v>
      </c>
      <c r="G22" s="221">
        <v>3</v>
      </c>
      <c r="H22" s="221">
        <v>3</v>
      </c>
      <c r="I22" s="221">
        <v>1</v>
      </c>
      <c r="J22" s="221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f t="shared" si="0"/>
        <v>20</v>
      </c>
      <c r="Y22" s="221">
        <f t="shared" si="1"/>
        <v>4</v>
      </c>
      <c r="Z22" s="221">
        <f t="shared" si="3"/>
        <v>24</v>
      </c>
      <c r="AA22" s="334" t="s">
        <v>315</v>
      </c>
    </row>
    <row r="23" spans="1:27" ht="20.100000000000001" customHeight="1" thickTop="1" thickBot="1">
      <c r="A23" s="185" t="s">
        <v>0</v>
      </c>
      <c r="B23" s="222">
        <f>SUM(B8:B22)</f>
        <v>1</v>
      </c>
      <c r="C23" s="222">
        <f t="shared" ref="C23:Z23" si="5">SUM(C8:C22)</f>
        <v>1</v>
      </c>
      <c r="D23" s="222">
        <f t="shared" si="5"/>
        <v>53</v>
      </c>
      <c r="E23" s="222">
        <f>SUM(E8:E22)</f>
        <v>33</v>
      </c>
      <c r="F23" s="222">
        <f t="shared" si="5"/>
        <v>99</v>
      </c>
      <c r="G23" s="222">
        <f t="shared" si="5"/>
        <v>43</v>
      </c>
      <c r="H23" s="222">
        <f t="shared" si="5"/>
        <v>79</v>
      </c>
      <c r="I23" s="222">
        <f t="shared" si="5"/>
        <v>41</v>
      </c>
      <c r="J23" s="222">
        <f t="shared" si="5"/>
        <v>44</v>
      </c>
      <c r="K23" s="222">
        <f t="shared" si="5"/>
        <v>28</v>
      </c>
      <c r="L23" s="222">
        <f t="shared" si="5"/>
        <v>19</v>
      </c>
      <c r="M23" s="222">
        <f t="shared" si="5"/>
        <v>21</v>
      </c>
      <c r="N23" s="222">
        <f t="shared" si="5"/>
        <v>17</v>
      </c>
      <c r="O23" s="222">
        <f t="shared" si="5"/>
        <v>12</v>
      </c>
      <c r="P23" s="222">
        <f t="shared" si="5"/>
        <v>10</v>
      </c>
      <c r="Q23" s="222">
        <f t="shared" si="5"/>
        <v>22</v>
      </c>
      <c r="R23" s="222">
        <f t="shared" si="5"/>
        <v>0</v>
      </c>
      <c r="S23" s="222">
        <f t="shared" si="5"/>
        <v>0</v>
      </c>
      <c r="T23" s="222">
        <f t="shared" si="5"/>
        <v>0</v>
      </c>
      <c r="U23" s="222">
        <f t="shared" si="5"/>
        <v>0</v>
      </c>
      <c r="V23" s="222">
        <f t="shared" si="5"/>
        <v>0</v>
      </c>
      <c r="W23" s="222">
        <f t="shared" si="5"/>
        <v>0</v>
      </c>
      <c r="X23" s="222">
        <f t="shared" si="5"/>
        <v>322</v>
      </c>
      <c r="Y23" s="222">
        <f t="shared" si="5"/>
        <v>201</v>
      </c>
      <c r="Z23" s="222">
        <f t="shared" si="5"/>
        <v>523</v>
      </c>
      <c r="AA23" s="335" t="s">
        <v>316</v>
      </c>
    </row>
    <row r="24" spans="1:27" ht="0.75" customHeight="1" thickTop="1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</row>
    <row r="25" spans="1:27" ht="19.5" hidden="1" customHeight="1"/>
    <row r="26" spans="1:27" ht="19.5" hidden="1" customHeight="1"/>
  </sheetData>
  <mergeCells count="19">
    <mergeCell ref="N4:O5"/>
    <mergeCell ref="P4:Q5"/>
    <mergeCell ref="R4:S5"/>
    <mergeCell ref="A1:Z1"/>
    <mergeCell ref="B4:C4"/>
    <mergeCell ref="A2:AA2"/>
    <mergeCell ref="X4:Z4"/>
    <mergeCell ref="Z3:AA3"/>
    <mergeCell ref="A4:A7"/>
    <mergeCell ref="AA4:AA7"/>
    <mergeCell ref="B5:C5"/>
    <mergeCell ref="X5:Z5"/>
    <mergeCell ref="D4:E5"/>
    <mergeCell ref="F4:G5"/>
    <mergeCell ref="H4:I5"/>
    <mergeCell ref="T4:U5"/>
    <mergeCell ref="V4:W5"/>
    <mergeCell ref="J4:K5"/>
    <mergeCell ref="L4:M5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&amp;C&amp;12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I27"/>
  <sheetViews>
    <sheetView rightToLeft="1" view="pageBreakPreview" zoomScale="75" zoomScaleNormal="100" zoomScaleSheetLayoutView="75" workbookViewId="0">
      <selection activeCell="I17" sqref="I17"/>
    </sheetView>
  </sheetViews>
  <sheetFormatPr defaultRowHeight="12.75"/>
  <cols>
    <col min="1" max="2" width="10.140625" customWidth="1"/>
    <col min="3" max="6" width="7.5703125" customWidth="1"/>
    <col min="7" max="7" width="14.28515625" customWidth="1"/>
    <col min="8" max="9" width="20.42578125" customWidth="1"/>
  </cols>
  <sheetData>
    <row r="1" spans="1:9" s="1" customFormat="1" ht="24" customHeight="1">
      <c r="A1" s="578" t="s">
        <v>786</v>
      </c>
      <c r="B1" s="578"/>
      <c r="C1" s="578"/>
      <c r="D1" s="578"/>
      <c r="E1" s="578"/>
      <c r="F1" s="578"/>
      <c r="G1" s="578"/>
      <c r="H1" s="578"/>
      <c r="I1" s="578"/>
    </row>
    <row r="2" spans="1:9" s="1" customFormat="1" ht="30.75" customHeight="1">
      <c r="A2" s="637" t="s">
        <v>787</v>
      </c>
      <c r="B2" s="637"/>
      <c r="C2" s="637"/>
      <c r="D2" s="637"/>
      <c r="E2" s="637"/>
      <c r="F2" s="637"/>
      <c r="G2" s="637"/>
      <c r="H2" s="637"/>
      <c r="I2" s="637"/>
    </row>
    <row r="3" spans="1:9" s="1" customFormat="1" ht="21.75" customHeight="1" thickBot="1">
      <c r="A3" s="888" t="s">
        <v>297</v>
      </c>
      <c r="B3" s="888"/>
      <c r="C3" s="888"/>
      <c r="D3" s="888"/>
      <c r="E3" s="888"/>
      <c r="F3" s="888"/>
      <c r="G3" s="888"/>
      <c r="H3" s="804" t="s">
        <v>483</v>
      </c>
      <c r="I3" s="804"/>
    </row>
    <row r="4" spans="1:9" ht="17.25" customHeight="1" thickTop="1">
      <c r="A4" s="714" t="s">
        <v>199</v>
      </c>
      <c r="B4" s="714"/>
      <c r="C4" s="714" t="s">
        <v>484</v>
      </c>
      <c r="D4" s="714"/>
      <c r="E4" s="714"/>
      <c r="F4" s="714"/>
      <c r="G4" s="709" t="s">
        <v>685</v>
      </c>
      <c r="H4" s="889" t="s">
        <v>475</v>
      </c>
      <c r="I4" s="889"/>
    </row>
    <row r="5" spans="1:9" ht="16.5" customHeight="1">
      <c r="A5" s="712"/>
      <c r="B5" s="712"/>
      <c r="C5" s="712" t="s">
        <v>9</v>
      </c>
      <c r="D5" s="712"/>
      <c r="E5" s="712" t="s">
        <v>10</v>
      </c>
      <c r="F5" s="712"/>
      <c r="G5" s="710"/>
      <c r="H5" s="890"/>
      <c r="I5" s="890"/>
    </row>
    <row r="6" spans="1:9" ht="20.100000000000001" customHeight="1" thickBot="1">
      <c r="A6" s="715"/>
      <c r="B6" s="715"/>
      <c r="C6" s="715" t="s">
        <v>333</v>
      </c>
      <c r="D6" s="715"/>
      <c r="E6" s="715" t="s">
        <v>334</v>
      </c>
      <c r="F6" s="715"/>
      <c r="G6" s="424" t="s">
        <v>335</v>
      </c>
      <c r="H6" s="891"/>
      <c r="I6" s="891"/>
    </row>
    <row r="7" spans="1:9" ht="16.5" customHeight="1" thickTop="1">
      <c r="A7" s="754" t="s">
        <v>111</v>
      </c>
      <c r="B7" s="754"/>
      <c r="C7" s="883">
        <v>130</v>
      </c>
      <c r="D7" s="883"/>
      <c r="E7" s="883">
        <v>99</v>
      </c>
      <c r="F7" s="883"/>
      <c r="G7" s="88">
        <f>SUM(C7:F7)</f>
        <v>229</v>
      </c>
      <c r="H7" s="884" t="s">
        <v>389</v>
      </c>
      <c r="I7" s="884"/>
    </row>
    <row r="8" spans="1:9" ht="20.100000000000001" customHeight="1">
      <c r="A8" s="680" t="s">
        <v>104</v>
      </c>
      <c r="B8" s="680"/>
      <c r="C8" s="881">
        <v>50</v>
      </c>
      <c r="D8" s="881"/>
      <c r="E8" s="881">
        <v>25</v>
      </c>
      <c r="F8" s="881"/>
      <c r="G8" s="90">
        <f t="shared" ref="G8:G21" si="0">SUM(C8:F8)</f>
        <v>75</v>
      </c>
      <c r="H8" s="882" t="s">
        <v>476</v>
      </c>
      <c r="I8" s="882"/>
    </row>
    <row r="9" spans="1:9" ht="20.100000000000001" customHeight="1">
      <c r="A9" s="680" t="s">
        <v>103</v>
      </c>
      <c r="B9" s="680"/>
      <c r="C9" s="881">
        <v>10</v>
      </c>
      <c r="D9" s="881"/>
      <c r="E9" s="881">
        <v>5</v>
      </c>
      <c r="F9" s="881"/>
      <c r="G9" s="90">
        <f t="shared" si="0"/>
        <v>15</v>
      </c>
      <c r="H9" s="882" t="s">
        <v>477</v>
      </c>
      <c r="I9" s="882"/>
    </row>
    <row r="10" spans="1:9" ht="20.100000000000001" customHeight="1">
      <c r="A10" s="680" t="s">
        <v>200</v>
      </c>
      <c r="B10" s="680"/>
      <c r="C10" s="881">
        <v>23</v>
      </c>
      <c r="D10" s="881"/>
      <c r="E10" s="881">
        <v>4</v>
      </c>
      <c r="F10" s="881"/>
      <c r="G10" s="90">
        <f t="shared" si="0"/>
        <v>27</v>
      </c>
      <c r="H10" s="882" t="s">
        <v>478</v>
      </c>
      <c r="I10" s="882"/>
    </row>
    <row r="11" spans="1:9" ht="20.100000000000001" customHeight="1">
      <c r="A11" s="680" t="s">
        <v>161</v>
      </c>
      <c r="B11" s="680"/>
      <c r="C11" s="881">
        <v>10</v>
      </c>
      <c r="D11" s="881"/>
      <c r="E11" s="881">
        <v>5</v>
      </c>
      <c r="F11" s="881"/>
      <c r="G11" s="90">
        <f t="shared" si="0"/>
        <v>15</v>
      </c>
      <c r="H11" s="882" t="s">
        <v>384</v>
      </c>
      <c r="I11" s="882"/>
    </row>
    <row r="12" spans="1:9" ht="20.100000000000001" customHeight="1">
      <c r="A12" s="680" t="s">
        <v>151</v>
      </c>
      <c r="B12" s="680"/>
      <c r="C12" s="881">
        <v>5</v>
      </c>
      <c r="D12" s="881"/>
      <c r="E12" s="881">
        <v>1</v>
      </c>
      <c r="F12" s="881"/>
      <c r="G12" s="90">
        <f t="shared" si="0"/>
        <v>6</v>
      </c>
      <c r="H12" s="882" t="s">
        <v>385</v>
      </c>
      <c r="I12" s="882"/>
    </row>
    <row r="13" spans="1:9" ht="20.100000000000001" customHeight="1">
      <c r="A13" s="680" t="s">
        <v>201</v>
      </c>
      <c r="B13" s="680"/>
      <c r="C13" s="881">
        <v>12</v>
      </c>
      <c r="D13" s="881"/>
      <c r="E13" s="881">
        <v>4</v>
      </c>
      <c r="F13" s="881"/>
      <c r="G13" s="90">
        <f t="shared" si="0"/>
        <v>16</v>
      </c>
      <c r="H13" s="882" t="s">
        <v>479</v>
      </c>
      <c r="I13" s="882"/>
    </row>
    <row r="14" spans="1:9" ht="20.100000000000001" customHeight="1">
      <c r="A14" s="680" t="s">
        <v>102</v>
      </c>
      <c r="B14" s="680"/>
      <c r="C14" s="881">
        <v>0</v>
      </c>
      <c r="D14" s="881"/>
      <c r="E14" s="881">
        <v>0</v>
      </c>
      <c r="F14" s="881"/>
      <c r="G14" s="90">
        <f t="shared" si="0"/>
        <v>0</v>
      </c>
      <c r="H14" s="882" t="s">
        <v>480</v>
      </c>
      <c r="I14" s="882"/>
    </row>
    <row r="15" spans="1:9" ht="20.100000000000001" customHeight="1">
      <c r="A15" s="680" t="s">
        <v>202</v>
      </c>
      <c r="B15" s="680"/>
      <c r="C15" s="881">
        <v>33</v>
      </c>
      <c r="D15" s="881"/>
      <c r="E15" s="881">
        <v>7</v>
      </c>
      <c r="F15" s="881"/>
      <c r="G15" s="90">
        <f t="shared" si="0"/>
        <v>40</v>
      </c>
      <c r="H15" s="882" t="s">
        <v>388</v>
      </c>
      <c r="I15" s="882"/>
    </row>
    <row r="16" spans="1:9" ht="20.100000000000001" customHeight="1">
      <c r="A16" s="680" t="s">
        <v>203</v>
      </c>
      <c r="B16" s="680"/>
      <c r="C16" s="881">
        <v>3</v>
      </c>
      <c r="D16" s="881"/>
      <c r="E16" s="881">
        <v>0</v>
      </c>
      <c r="F16" s="881"/>
      <c r="G16" s="90">
        <f t="shared" si="0"/>
        <v>3</v>
      </c>
      <c r="H16" s="882" t="s">
        <v>437</v>
      </c>
      <c r="I16" s="882"/>
    </row>
    <row r="17" spans="1:9" ht="20.100000000000001" customHeight="1">
      <c r="A17" s="680" t="s">
        <v>204</v>
      </c>
      <c r="B17" s="680"/>
      <c r="C17" s="881">
        <v>5</v>
      </c>
      <c r="D17" s="881"/>
      <c r="E17" s="881">
        <v>3</v>
      </c>
      <c r="F17" s="881"/>
      <c r="G17" s="90">
        <f t="shared" si="0"/>
        <v>8</v>
      </c>
      <c r="H17" s="882" t="s">
        <v>481</v>
      </c>
      <c r="I17" s="882"/>
    </row>
    <row r="18" spans="1:9" ht="20.100000000000001" customHeight="1">
      <c r="A18" s="680" t="s">
        <v>205</v>
      </c>
      <c r="B18" s="680"/>
      <c r="C18" s="881">
        <v>0</v>
      </c>
      <c r="D18" s="881"/>
      <c r="E18" s="881">
        <v>0</v>
      </c>
      <c r="F18" s="881"/>
      <c r="G18" s="90">
        <f t="shared" si="0"/>
        <v>0</v>
      </c>
      <c r="H18" s="882" t="s">
        <v>482</v>
      </c>
      <c r="I18" s="882"/>
    </row>
    <row r="19" spans="1:9" ht="18" customHeight="1">
      <c r="A19" s="680" t="s">
        <v>206</v>
      </c>
      <c r="B19" s="680"/>
      <c r="C19" s="881">
        <v>0</v>
      </c>
      <c r="D19" s="881"/>
      <c r="E19" s="881">
        <v>4</v>
      </c>
      <c r="F19" s="881"/>
      <c r="G19" s="90">
        <f t="shared" si="0"/>
        <v>4</v>
      </c>
      <c r="H19" s="882" t="s">
        <v>383</v>
      </c>
      <c r="I19" s="882"/>
    </row>
    <row r="20" spans="1:9" ht="20.100000000000001" customHeight="1" thickBot="1">
      <c r="A20" s="681" t="s">
        <v>38</v>
      </c>
      <c r="B20" s="681"/>
      <c r="C20" s="885">
        <v>89</v>
      </c>
      <c r="D20" s="885"/>
      <c r="E20" s="885">
        <v>24</v>
      </c>
      <c r="F20" s="885"/>
      <c r="G20" s="97">
        <f t="shared" si="0"/>
        <v>113</v>
      </c>
      <c r="H20" s="887" t="s">
        <v>348</v>
      </c>
      <c r="I20" s="887"/>
    </row>
    <row r="21" spans="1:9" ht="20.100000000000001" customHeight="1" thickTop="1" thickBot="1">
      <c r="A21" s="755" t="s">
        <v>0</v>
      </c>
      <c r="B21" s="755"/>
      <c r="C21" s="757">
        <f>SUM(C7:D20)</f>
        <v>370</v>
      </c>
      <c r="D21" s="757"/>
      <c r="E21" s="757">
        <f>SUM(E7:F20)</f>
        <v>181</v>
      </c>
      <c r="F21" s="757"/>
      <c r="G21" s="95">
        <f t="shared" si="0"/>
        <v>551</v>
      </c>
      <c r="H21" s="886" t="s">
        <v>316</v>
      </c>
      <c r="I21" s="886"/>
    </row>
    <row r="22" spans="1:9" ht="15.75" hidden="1" customHeight="1">
      <c r="G22" s="175"/>
    </row>
    <row r="23" spans="1:9" ht="15.75" hidden="1" customHeight="1">
      <c r="G23" s="175"/>
    </row>
    <row r="24" spans="1:9" ht="15.75" hidden="1" customHeight="1">
      <c r="G24" s="175"/>
    </row>
    <row r="25" spans="1:9" ht="16.5" thickTop="1">
      <c r="G25" s="175"/>
    </row>
    <row r="26" spans="1:9" ht="15.75">
      <c r="G26" s="175"/>
    </row>
    <row r="27" spans="1:9">
      <c r="G27" s="11"/>
    </row>
  </sheetData>
  <mergeCells count="72">
    <mergeCell ref="A1:I1"/>
    <mergeCell ref="C6:D6"/>
    <mergeCell ref="E6:F6"/>
    <mergeCell ref="H16:I16"/>
    <mergeCell ref="H17:I17"/>
    <mergeCell ref="A3:G3"/>
    <mergeCell ref="A4:B6"/>
    <mergeCell ref="H4:I6"/>
    <mergeCell ref="E14:F14"/>
    <mergeCell ref="A15:B15"/>
    <mergeCell ref="C15:D15"/>
    <mergeCell ref="E15:F15"/>
    <mergeCell ref="E13:F13"/>
    <mergeCell ref="A13:B13"/>
    <mergeCell ref="C13:D13"/>
    <mergeCell ref="A14:B14"/>
    <mergeCell ref="H21:I21"/>
    <mergeCell ref="H10:I10"/>
    <mergeCell ref="H11:I11"/>
    <mergeCell ref="H12:I12"/>
    <mergeCell ref="H13:I13"/>
    <mergeCell ref="H14:I14"/>
    <mergeCell ref="H15:I15"/>
    <mergeCell ref="H18:I18"/>
    <mergeCell ref="H19:I19"/>
    <mergeCell ref="H20:I20"/>
    <mergeCell ref="C19:D19"/>
    <mergeCell ref="E16:F16"/>
    <mergeCell ref="A21:B21"/>
    <mergeCell ref="C21:D21"/>
    <mergeCell ref="E21:F21"/>
    <mergeCell ref="A20:B20"/>
    <mergeCell ref="C20:D20"/>
    <mergeCell ref="E20:F20"/>
    <mergeCell ref="E19:F19"/>
    <mergeCell ref="A19:B19"/>
    <mergeCell ref="E17:F17"/>
    <mergeCell ref="A16:B16"/>
    <mergeCell ref="A17:B17"/>
    <mergeCell ref="A18:B18"/>
    <mergeCell ref="C14:D14"/>
    <mergeCell ref="E18:F18"/>
    <mergeCell ref="C16:D16"/>
    <mergeCell ref="C17:D17"/>
    <mergeCell ref="C18:D18"/>
    <mergeCell ref="A12:B12"/>
    <mergeCell ref="C12:D12"/>
    <mergeCell ref="E12:F12"/>
    <mergeCell ref="A11:B11"/>
    <mergeCell ref="C11:D11"/>
    <mergeCell ref="E11:F11"/>
    <mergeCell ref="A10:B10"/>
    <mergeCell ref="C10:D10"/>
    <mergeCell ref="E10:F10"/>
    <mergeCell ref="A9:B9"/>
    <mergeCell ref="C9:D9"/>
    <mergeCell ref="E9:F9"/>
    <mergeCell ref="H9:I9"/>
    <mergeCell ref="A7:B7"/>
    <mergeCell ref="C7:D7"/>
    <mergeCell ref="E7:F7"/>
    <mergeCell ref="C5:D5"/>
    <mergeCell ref="E5:F5"/>
    <mergeCell ref="H7:I7"/>
    <mergeCell ref="H8:I8"/>
    <mergeCell ref="G4:G5"/>
    <mergeCell ref="A2:I2"/>
    <mergeCell ref="H3:I3"/>
    <mergeCell ref="C4:F4"/>
    <mergeCell ref="A8:B8"/>
    <mergeCell ref="C8:D8"/>
    <mergeCell ref="E8:F8"/>
  </mergeCells>
  <phoneticPr fontId="2" type="noConversion"/>
  <printOptions horizontalCentered="1"/>
  <pageMargins left="1" right="1" top="1.5" bottom="1" header="1.5" footer="1"/>
  <pageSetup paperSize="9" scale="90" orientation="landscape" r:id="rId1"/>
  <headerFooter alignWithMargins="0">
    <oddFooter>&amp;C&amp;12 56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Q35"/>
  <sheetViews>
    <sheetView rightToLeft="1" view="pageBreakPreview" zoomScale="75" zoomScaleNormal="80" zoomScaleSheetLayoutView="75" workbookViewId="0">
      <selection activeCell="I17" sqref="I17"/>
    </sheetView>
  </sheetViews>
  <sheetFormatPr defaultRowHeight="12.75"/>
  <cols>
    <col min="1" max="1" width="11.28515625" customWidth="1"/>
    <col min="2" max="16" width="8.140625" customWidth="1"/>
    <col min="17" max="17" width="14.85546875" customWidth="1"/>
  </cols>
  <sheetData>
    <row r="1" spans="1:17" ht="20.25" customHeight="1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</row>
    <row r="2" spans="1:17" ht="22.5" customHeight="1">
      <c r="A2" s="577" t="s">
        <v>788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</row>
    <row r="3" spans="1:17" ht="22.5" customHeight="1">
      <c r="A3" s="892" t="s">
        <v>789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</row>
    <row r="4" spans="1:17" ht="20.100000000000001" customHeight="1" thickBot="1">
      <c r="A4" s="296" t="s">
        <v>298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841" t="s">
        <v>486</v>
      </c>
      <c r="Q4" s="841"/>
    </row>
    <row r="5" spans="1:17" ht="20.100000000000001" customHeight="1" thickTop="1">
      <c r="A5" s="845" t="s">
        <v>1</v>
      </c>
      <c r="B5" s="645" t="s">
        <v>27</v>
      </c>
      <c r="C5" s="645"/>
      <c r="D5" s="645" t="s">
        <v>3</v>
      </c>
      <c r="E5" s="645"/>
      <c r="F5" s="645" t="s">
        <v>4</v>
      </c>
      <c r="G5" s="645"/>
      <c r="H5" s="645" t="s">
        <v>5</v>
      </c>
      <c r="I5" s="645"/>
      <c r="J5" s="645" t="s">
        <v>6</v>
      </c>
      <c r="K5" s="645"/>
      <c r="L5" s="645" t="s">
        <v>7</v>
      </c>
      <c r="M5" s="645"/>
      <c r="N5" s="645" t="s">
        <v>8</v>
      </c>
      <c r="O5" s="645"/>
      <c r="P5" s="645"/>
      <c r="Q5" s="695" t="s">
        <v>300</v>
      </c>
    </row>
    <row r="6" spans="1:17" ht="20.100000000000001" customHeight="1">
      <c r="A6" s="846"/>
      <c r="B6" s="775" t="s">
        <v>343</v>
      </c>
      <c r="C6" s="775"/>
      <c r="D6" s="775" t="s">
        <v>344</v>
      </c>
      <c r="E6" s="775"/>
      <c r="F6" s="775" t="s">
        <v>345</v>
      </c>
      <c r="G6" s="775"/>
      <c r="H6" s="775" t="s">
        <v>346</v>
      </c>
      <c r="I6" s="775"/>
      <c r="J6" s="775" t="s">
        <v>485</v>
      </c>
      <c r="K6" s="775"/>
      <c r="L6" s="775" t="s">
        <v>348</v>
      </c>
      <c r="M6" s="775"/>
      <c r="N6" s="775" t="s">
        <v>316</v>
      </c>
      <c r="O6" s="775"/>
      <c r="P6" s="775"/>
      <c r="Q6" s="776"/>
    </row>
    <row r="7" spans="1:17" ht="20.100000000000001" customHeight="1">
      <c r="A7" s="846"/>
      <c r="B7" s="544" t="s">
        <v>9</v>
      </c>
      <c r="C7" s="544" t="s">
        <v>10</v>
      </c>
      <c r="D7" s="544" t="s">
        <v>9</v>
      </c>
      <c r="E7" s="544" t="s">
        <v>10</v>
      </c>
      <c r="F7" s="544" t="s">
        <v>9</v>
      </c>
      <c r="G7" s="544" t="s">
        <v>10</v>
      </c>
      <c r="H7" s="544" t="s">
        <v>9</v>
      </c>
      <c r="I7" s="544" t="s">
        <v>10</v>
      </c>
      <c r="J7" s="544" t="s">
        <v>9</v>
      </c>
      <c r="K7" s="544" t="s">
        <v>10</v>
      </c>
      <c r="L7" s="544" t="s">
        <v>9</v>
      </c>
      <c r="M7" s="544" t="s">
        <v>10</v>
      </c>
      <c r="N7" s="544" t="s">
        <v>9</v>
      </c>
      <c r="O7" s="544" t="s">
        <v>10</v>
      </c>
      <c r="P7" s="545" t="s">
        <v>11</v>
      </c>
      <c r="Q7" s="776"/>
    </row>
    <row r="8" spans="1:17" ht="23.25" customHeight="1" thickBot="1">
      <c r="A8" s="893"/>
      <c r="B8" s="558" t="s">
        <v>333</v>
      </c>
      <c r="C8" s="558" t="s">
        <v>334</v>
      </c>
      <c r="D8" s="558" t="s">
        <v>333</v>
      </c>
      <c r="E8" s="558" t="s">
        <v>334</v>
      </c>
      <c r="F8" s="558" t="s">
        <v>333</v>
      </c>
      <c r="G8" s="558" t="s">
        <v>334</v>
      </c>
      <c r="H8" s="558" t="s">
        <v>333</v>
      </c>
      <c r="I8" s="558" t="s">
        <v>334</v>
      </c>
      <c r="J8" s="558" t="s">
        <v>333</v>
      </c>
      <c r="K8" s="558" t="s">
        <v>334</v>
      </c>
      <c r="L8" s="558" t="s">
        <v>333</v>
      </c>
      <c r="M8" s="558" t="s">
        <v>334</v>
      </c>
      <c r="N8" s="558" t="s">
        <v>333</v>
      </c>
      <c r="O8" s="558" t="s">
        <v>334</v>
      </c>
      <c r="P8" s="558" t="s">
        <v>378</v>
      </c>
      <c r="Q8" s="894"/>
    </row>
    <row r="9" spans="1:17" ht="20.25" customHeight="1">
      <c r="A9" s="556" t="s">
        <v>39</v>
      </c>
      <c r="B9" s="70">
        <v>10</v>
      </c>
      <c r="C9" s="70">
        <v>5</v>
      </c>
      <c r="D9" s="70">
        <v>0</v>
      </c>
      <c r="E9" s="70">
        <v>0</v>
      </c>
      <c r="F9" s="70">
        <v>0</v>
      </c>
      <c r="G9" s="70">
        <v>0</v>
      </c>
      <c r="H9" s="70">
        <v>1</v>
      </c>
      <c r="I9" s="70">
        <v>3</v>
      </c>
      <c r="J9" s="70">
        <v>4</v>
      </c>
      <c r="K9" s="70">
        <v>2</v>
      </c>
      <c r="L9" s="70">
        <v>0</v>
      </c>
      <c r="M9" s="70">
        <v>0</v>
      </c>
      <c r="N9" s="70">
        <f t="shared" ref="N9" si="0">SUM(L9,J9,H9,F9,D9,B9)</f>
        <v>15</v>
      </c>
      <c r="O9" s="70">
        <f t="shared" ref="O9" si="1">SUM(M9,K9,I9,G9,E9,C9)</f>
        <v>10</v>
      </c>
      <c r="P9" s="70">
        <f t="shared" ref="P9" si="2">SUM(N9:O9)</f>
        <v>25</v>
      </c>
      <c r="Q9" s="557" t="s">
        <v>302</v>
      </c>
    </row>
    <row r="10" spans="1:17" ht="20.25" customHeight="1">
      <c r="A10" s="172" t="s">
        <v>29</v>
      </c>
      <c r="B10" s="68">
        <v>3</v>
      </c>
      <c r="C10" s="68">
        <v>3</v>
      </c>
      <c r="D10" s="68">
        <v>0</v>
      </c>
      <c r="E10" s="68">
        <v>1</v>
      </c>
      <c r="F10" s="68">
        <v>1</v>
      </c>
      <c r="G10" s="68">
        <v>2</v>
      </c>
      <c r="H10" s="68">
        <v>1</v>
      </c>
      <c r="I10" s="68">
        <v>2</v>
      </c>
      <c r="J10" s="68">
        <v>0</v>
      </c>
      <c r="K10" s="68">
        <v>2</v>
      </c>
      <c r="L10" s="68">
        <v>0</v>
      </c>
      <c r="M10" s="68">
        <v>0</v>
      </c>
      <c r="N10" s="68">
        <f t="shared" ref="N10:N22" si="3">SUM(L10,J10,H10,F10,D10,B10)</f>
        <v>5</v>
      </c>
      <c r="O10" s="68">
        <f t="shared" ref="O10:O22" si="4">SUM(M10,K10,I10,G10,E10,C10)</f>
        <v>10</v>
      </c>
      <c r="P10" s="68">
        <f t="shared" ref="P10:P22" si="5">SUM(N10:O10)</f>
        <v>15</v>
      </c>
      <c r="Q10" s="292" t="s">
        <v>303</v>
      </c>
    </row>
    <row r="11" spans="1:17" ht="20.25" customHeight="1">
      <c r="A11" s="172" t="s">
        <v>40</v>
      </c>
      <c r="B11" s="68">
        <v>2</v>
      </c>
      <c r="C11" s="68">
        <v>1</v>
      </c>
      <c r="D11" s="68">
        <v>0</v>
      </c>
      <c r="E11" s="68">
        <v>1</v>
      </c>
      <c r="F11" s="68">
        <v>0</v>
      </c>
      <c r="G11" s="68">
        <v>0</v>
      </c>
      <c r="H11" s="68">
        <v>0</v>
      </c>
      <c r="I11" s="68">
        <v>6</v>
      </c>
      <c r="J11" s="68">
        <v>0</v>
      </c>
      <c r="K11" s="68">
        <v>10</v>
      </c>
      <c r="L11" s="68">
        <v>0</v>
      </c>
      <c r="M11" s="68">
        <v>0</v>
      </c>
      <c r="N11" s="68">
        <f t="shared" si="3"/>
        <v>2</v>
      </c>
      <c r="O11" s="68">
        <f t="shared" si="4"/>
        <v>18</v>
      </c>
      <c r="P11" s="68">
        <f t="shared" si="5"/>
        <v>20</v>
      </c>
      <c r="Q11" s="292" t="s">
        <v>304</v>
      </c>
    </row>
    <row r="12" spans="1:17" ht="20.25" customHeight="1">
      <c r="A12" s="172" t="s">
        <v>30</v>
      </c>
      <c r="B12" s="68">
        <v>240</v>
      </c>
      <c r="C12" s="68">
        <v>135</v>
      </c>
      <c r="D12" s="68">
        <v>25</v>
      </c>
      <c r="E12" s="68">
        <v>31</v>
      </c>
      <c r="F12" s="68">
        <v>50</v>
      </c>
      <c r="G12" s="68">
        <v>70</v>
      </c>
      <c r="H12" s="68">
        <v>37</v>
      </c>
      <c r="I12" s="68">
        <v>78</v>
      </c>
      <c r="J12" s="68">
        <v>85</v>
      </c>
      <c r="K12" s="68">
        <v>140</v>
      </c>
      <c r="L12" s="68">
        <v>20</v>
      </c>
      <c r="M12" s="68">
        <v>15</v>
      </c>
      <c r="N12" s="68">
        <f t="shared" si="3"/>
        <v>457</v>
      </c>
      <c r="O12" s="68">
        <f t="shared" si="4"/>
        <v>469</v>
      </c>
      <c r="P12" s="68">
        <f t="shared" si="5"/>
        <v>926</v>
      </c>
      <c r="Q12" s="292" t="s">
        <v>305</v>
      </c>
    </row>
    <row r="13" spans="1:17" ht="20.25" customHeight="1">
      <c r="A13" s="172" t="s">
        <v>41</v>
      </c>
      <c r="B13" s="68">
        <v>2</v>
      </c>
      <c r="C13" s="68">
        <v>0</v>
      </c>
      <c r="D13" s="68">
        <v>0</v>
      </c>
      <c r="E13" s="68">
        <v>1</v>
      </c>
      <c r="F13" s="68">
        <v>0</v>
      </c>
      <c r="G13" s="68">
        <v>0</v>
      </c>
      <c r="H13" s="68">
        <v>6</v>
      </c>
      <c r="I13" s="68">
        <v>4</v>
      </c>
      <c r="J13" s="68">
        <v>1</v>
      </c>
      <c r="K13" s="68">
        <v>3</v>
      </c>
      <c r="L13" s="68">
        <v>0</v>
      </c>
      <c r="M13" s="68">
        <v>0</v>
      </c>
      <c r="N13" s="68">
        <f t="shared" ref="N13" si="6">SUM(L13,J13,H13,F13,D13,B13)</f>
        <v>9</v>
      </c>
      <c r="O13" s="68">
        <f t="shared" ref="O13" si="7">SUM(M13,K13,I13,G13,E13,C13)</f>
        <v>8</v>
      </c>
      <c r="P13" s="68">
        <f t="shared" ref="P13" si="8">SUM(N13:O13)</f>
        <v>17</v>
      </c>
      <c r="Q13" s="292" t="s">
        <v>306</v>
      </c>
    </row>
    <row r="14" spans="1:17" ht="20.25" customHeight="1">
      <c r="A14" s="172" t="s">
        <v>31</v>
      </c>
      <c r="B14" s="68">
        <v>8</v>
      </c>
      <c r="C14" s="68">
        <v>2</v>
      </c>
      <c r="D14" s="68">
        <v>0</v>
      </c>
      <c r="E14" s="68">
        <v>2</v>
      </c>
      <c r="F14" s="68">
        <v>2</v>
      </c>
      <c r="G14" s="68">
        <v>8</v>
      </c>
      <c r="H14" s="68">
        <v>0</v>
      </c>
      <c r="I14" s="68">
        <v>9</v>
      </c>
      <c r="J14" s="68">
        <v>2</v>
      </c>
      <c r="K14" s="68">
        <v>9</v>
      </c>
      <c r="L14" s="68">
        <v>0</v>
      </c>
      <c r="M14" s="68">
        <v>1</v>
      </c>
      <c r="N14" s="68">
        <f t="shared" si="3"/>
        <v>12</v>
      </c>
      <c r="O14" s="68">
        <f t="shared" si="4"/>
        <v>31</v>
      </c>
      <c r="P14" s="68">
        <f t="shared" si="5"/>
        <v>43</v>
      </c>
      <c r="Q14" s="292" t="s">
        <v>307</v>
      </c>
    </row>
    <row r="15" spans="1:17" ht="20.25" customHeight="1">
      <c r="A15" s="172" t="s">
        <v>32</v>
      </c>
      <c r="B15" s="68">
        <v>6</v>
      </c>
      <c r="C15" s="68">
        <v>2</v>
      </c>
      <c r="D15" s="68">
        <v>0</v>
      </c>
      <c r="E15" s="68">
        <v>4</v>
      </c>
      <c r="F15" s="68">
        <v>1</v>
      </c>
      <c r="G15" s="68">
        <v>8</v>
      </c>
      <c r="H15" s="68">
        <v>3</v>
      </c>
      <c r="I15" s="68">
        <v>8</v>
      </c>
      <c r="J15" s="68">
        <v>4</v>
      </c>
      <c r="K15" s="68">
        <v>8</v>
      </c>
      <c r="L15" s="68">
        <v>2</v>
      </c>
      <c r="M15" s="68">
        <v>2</v>
      </c>
      <c r="N15" s="68">
        <f t="shared" si="3"/>
        <v>16</v>
      </c>
      <c r="O15" s="68">
        <f t="shared" si="4"/>
        <v>32</v>
      </c>
      <c r="P15" s="68">
        <f t="shared" si="5"/>
        <v>48</v>
      </c>
      <c r="Q15" s="292" t="s">
        <v>308</v>
      </c>
    </row>
    <row r="16" spans="1:17" ht="20.25" customHeight="1">
      <c r="A16" s="172" t="s">
        <v>33</v>
      </c>
      <c r="B16" s="68">
        <v>5</v>
      </c>
      <c r="C16" s="68">
        <v>4</v>
      </c>
      <c r="D16" s="68">
        <v>1</v>
      </c>
      <c r="E16" s="68">
        <v>3</v>
      </c>
      <c r="F16" s="68">
        <v>7</v>
      </c>
      <c r="G16" s="68">
        <v>6</v>
      </c>
      <c r="H16" s="68">
        <v>2</v>
      </c>
      <c r="I16" s="68">
        <v>14</v>
      </c>
      <c r="J16" s="68">
        <v>4</v>
      </c>
      <c r="K16" s="68">
        <v>4</v>
      </c>
      <c r="L16" s="68">
        <v>1</v>
      </c>
      <c r="M16" s="68">
        <v>3</v>
      </c>
      <c r="N16" s="68">
        <f t="shared" si="3"/>
        <v>20</v>
      </c>
      <c r="O16" s="68">
        <f t="shared" si="4"/>
        <v>34</v>
      </c>
      <c r="P16" s="68">
        <f t="shared" si="5"/>
        <v>54</v>
      </c>
      <c r="Q16" s="292" t="s">
        <v>309</v>
      </c>
    </row>
    <row r="17" spans="1:17" ht="20.25" customHeight="1">
      <c r="A17" s="100" t="s">
        <v>21</v>
      </c>
      <c r="B17" s="68">
        <v>15</v>
      </c>
      <c r="C17" s="68">
        <v>7</v>
      </c>
      <c r="D17" s="68">
        <v>5</v>
      </c>
      <c r="E17" s="68">
        <v>3</v>
      </c>
      <c r="F17" s="68">
        <v>3</v>
      </c>
      <c r="G17" s="68">
        <v>3</v>
      </c>
      <c r="H17" s="68">
        <v>6</v>
      </c>
      <c r="I17" s="68">
        <v>27</v>
      </c>
      <c r="J17" s="68">
        <v>9</v>
      </c>
      <c r="K17" s="68">
        <v>17</v>
      </c>
      <c r="L17" s="68">
        <v>3</v>
      </c>
      <c r="M17" s="68">
        <v>0</v>
      </c>
      <c r="N17" s="68">
        <f t="shared" si="3"/>
        <v>41</v>
      </c>
      <c r="O17" s="68">
        <f t="shared" si="4"/>
        <v>57</v>
      </c>
      <c r="P17" s="68">
        <f t="shared" si="5"/>
        <v>98</v>
      </c>
      <c r="Q17" s="292" t="s">
        <v>310</v>
      </c>
    </row>
    <row r="18" spans="1:17" ht="20.25" customHeight="1">
      <c r="A18" s="172" t="s">
        <v>22</v>
      </c>
      <c r="B18" s="68">
        <v>7</v>
      </c>
      <c r="C18" s="68">
        <v>13</v>
      </c>
      <c r="D18" s="68">
        <v>1</v>
      </c>
      <c r="E18" s="68">
        <v>6</v>
      </c>
      <c r="F18" s="68">
        <v>1</v>
      </c>
      <c r="G18" s="68">
        <v>6</v>
      </c>
      <c r="H18" s="68">
        <v>1</v>
      </c>
      <c r="I18" s="68">
        <v>17</v>
      </c>
      <c r="J18" s="68">
        <v>5</v>
      </c>
      <c r="K18" s="68">
        <v>8</v>
      </c>
      <c r="L18" s="68">
        <v>0</v>
      </c>
      <c r="M18" s="68">
        <v>0</v>
      </c>
      <c r="N18" s="68">
        <f t="shared" si="3"/>
        <v>15</v>
      </c>
      <c r="O18" s="68">
        <f t="shared" si="4"/>
        <v>50</v>
      </c>
      <c r="P18" s="68">
        <f t="shared" si="5"/>
        <v>65</v>
      </c>
      <c r="Q18" s="292" t="s">
        <v>311</v>
      </c>
    </row>
    <row r="19" spans="1:17" ht="20.25" customHeight="1">
      <c r="A19" s="172" t="s">
        <v>34</v>
      </c>
      <c r="B19" s="68">
        <v>2</v>
      </c>
      <c r="C19" s="68">
        <v>2</v>
      </c>
      <c r="D19" s="68">
        <v>0</v>
      </c>
      <c r="E19" s="68">
        <v>2</v>
      </c>
      <c r="F19" s="68">
        <v>2</v>
      </c>
      <c r="G19" s="68">
        <v>4</v>
      </c>
      <c r="H19" s="68">
        <v>2</v>
      </c>
      <c r="I19" s="68">
        <v>4</v>
      </c>
      <c r="J19" s="68">
        <v>2</v>
      </c>
      <c r="K19" s="68">
        <v>2</v>
      </c>
      <c r="L19" s="68">
        <v>0</v>
      </c>
      <c r="M19" s="68">
        <v>0</v>
      </c>
      <c r="N19" s="68">
        <f t="shared" si="3"/>
        <v>8</v>
      </c>
      <c r="O19" s="68">
        <f t="shared" si="4"/>
        <v>14</v>
      </c>
      <c r="P19" s="68">
        <f t="shared" si="5"/>
        <v>22</v>
      </c>
      <c r="Q19" s="292" t="s">
        <v>312</v>
      </c>
    </row>
    <row r="20" spans="1:17" ht="21" customHeight="1">
      <c r="A20" s="172" t="s">
        <v>35</v>
      </c>
      <c r="B20" s="68">
        <v>9</v>
      </c>
      <c r="C20" s="68">
        <v>9</v>
      </c>
      <c r="D20" s="68">
        <v>3</v>
      </c>
      <c r="E20" s="68">
        <v>4</v>
      </c>
      <c r="F20" s="68">
        <v>0</v>
      </c>
      <c r="G20" s="68">
        <v>14</v>
      </c>
      <c r="H20" s="68">
        <v>4</v>
      </c>
      <c r="I20" s="68">
        <v>25</v>
      </c>
      <c r="J20" s="68">
        <v>6</v>
      </c>
      <c r="K20" s="68">
        <v>8</v>
      </c>
      <c r="L20" s="68">
        <v>0</v>
      </c>
      <c r="M20" s="68">
        <v>0</v>
      </c>
      <c r="N20" s="68">
        <f t="shared" si="3"/>
        <v>22</v>
      </c>
      <c r="O20" s="68">
        <f t="shared" si="4"/>
        <v>60</v>
      </c>
      <c r="P20" s="68">
        <f t="shared" si="5"/>
        <v>82</v>
      </c>
      <c r="Q20" s="292" t="s">
        <v>313</v>
      </c>
    </row>
    <row r="21" spans="1:17" ht="23.25" customHeight="1">
      <c r="A21" s="172" t="s">
        <v>36</v>
      </c>
      <c r="B21" s="68">
        <v>4</v>
      </c>
      <c r="C21" s="68">
        <v>0</v>
      </c>
      <c r="D21" s="68">
        <v>3</v>
      </c>
      <c r="E21" s="68">
        <v>0</v>
      </c>
      <c r="F21" s="68">
        <v>1</v>
      </c>
      <c r="G21" s="68">
        <v>4</v>
      </c>
      <c r="H21" s="68">
        <v>0</v>
      </c>
      <c r="I21" s="68">
        <v>11</v>
      </c>
      <c r="J21" s="68">
        <v>3</v>
      </c>
      <c r="K21" s="68">
        <v>7</v>
      </c>
      <c r="L21" s="68">
        <v>0</v>
      </c>
      <c r="M21" s="68">
        <v>0</v>
      </c>
      <c r="N21" s="68">
        <f t="shared" si="3"/>
        <v>11</v>
      </c>
      <c r="O21" s="68">
        <f t="shared" si="4"/>
        <v>22</v>
      </c>
      <c r="P21" s="68">
        <f t="shared" si="5"/>
        <v>33</v>
      </c>
      <c r="Q21" s="239" t="s">
        <v>314</v>
      </c>
    </row>
    <row r="22" spans="1:17" ht="22.5" customHeight="1" thickBot="1">
      <c r="A22" s="173" t="s">
        <v>37</v>
      </c>
      <c r="B22" s="106">
        <v>9</v>
      </c>
      <c r="C22" s="106">
        <v>7</v>
      </c>
      <c r="D22" s="106">
        <v>2</v>
      </c>
      <c r="E22" s="106">
        <v>6</v>
      </c>
      <c r="F22" s="106">
        <v>1</v>
      </c>
      <c r="G22" s="106">
        <v>13</v>
      </c>
      <c r="H22" s="106">
        <v>3</v>
      </c>
      <c r="I22" s="106">
        <v>7</v>
      </c>
      <c r="J22" s="106">
        <v>8</v>
      </c>
      <c r="K22" s="106">
        <v>6</v>
      </c>
      <c r="L22" s="106">
        <v>1</v>
      </c>
      <c r="M22" s="106">
        <v>4</v>
      </c>
      <c r="N22" s="106">
        <f t="shared" si="3"/>
        <v>24</v>
      </c>
      <c r="O22" s="106">
        <f t="shared" si="4"/>
        <v>43</v>
      </c>
      <c r="P22" s="106">
        <f t="shared" si="5"/>
        <v>67</v>
      </c>
      <c r="Q22" s="324" t="s">
        <v>315</v>
      </c>
    </row>
    <row r="23" spans="1:17" ht="21.75" customHeight="1" thickTop="1" thickBot="1">
      <c r="A23" s="174" t="s">
        <v>0</v>
      </c>
      <c r="B23" s="95">
        <f t="shared" ref="B23:P23" si="9">SUM(B9:B22)</f>
        <v>322</v>
      </c>
      <c r="C23" s="95">
        <f t="shared" si="9"/>
        <v>190</v>
      </c>
      <c r="D23" s="95">
        <f t="shared" si="9"/>
        <v>40</v>
      </c>
      <c r="E23" s="95">
        <f t="shared" si="9"/>
        <v>64</v>
      </c>
      <c r="F23" s="95">
        <f t="shared" si="9"/>
        <v>69</v>
      </c>
      <c r="G23" s="95">
        <f t="shared" si="9"/>
        <v>138</v>
      </c>
      <c r="H23" s="95">
        <f t="shared" si="9"/>
        <v>66</v>
      </c>
      <c r="I23" s="95">
        <f t="shared" si="9"/>
        <v>215</v>
      </c>
      <c r="J23" s="95">
        <f t="shared" si="9"/>
        <v>133</v>
      </c>
      <c r="K23" s="95">
        <f t="shared" si="9"/>
        <v>226</v>
      </c>
      <c r="L23" s="95">
        <f t="shared" si="9"/>
        <v>27</v>
      </c>
      <c r="M23" s="95">
        <f t="shared" si="9"/>
        <v>25</v>
      </c>
      <c r="N23" s="95">
        <f t="shared" si="9"/>
        <v>657</v>
      </c>
      <c r="O23" s="95">
        <f t="shared" si="9"/>
        <v>858</v>
      </c>
      <c r="P23" s="95">
        <f t="shared" si="9"/>
        <v>1515</v>
      </c>
      <c r="Q23" s="237" t="s">
        <v>316</v>
      </c>
    </row>
    <row r="24" spans="1:17" ht="14.25" customHeight="1" thickTop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7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</sheetData>
  <mergeCells count="20">
    <mergeCell ref="Q5:Q8"/>
    <mergeCell ref="B6:C6"/>
    <mergeCell ref="D6:E6"/>
    <mergeCell ref="F6:G6"/>
    <mergeCell ref="H6:I6"/>
    <mergeCell ref="J6:K6"/>
    <mergeCell ref="L6:M6"/>
    <mergeCell ref="N6:P6"/>
    <mergeCell ref="A1:P1"/>
    <mergeCell ref="A2:P2"/>
    <mergeCell ref="B5:C5"/>
    <mergeCell ref="D5:E5"/>
    <mergeCell ref="F5:G5"/>
    <mergeCell ref="H5:I5"/>
    <mergeCell ref="J5:K5"/>
    <mergeCell ref="L5:M5"/>
    <mergeCell ref="N5:P5"/>
    <mergeCell ref="A3:Q3"/>
    <mergeCell ref="P4:Q4"/>
    <mergeCell ref="A5:A8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&amp;C&amp;12 57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R39"/>
  <sheetViews>
    <sheetView rightToLeft="1" view="pageBreakPreview" zoomScale="75" zoomScaleNormal="100" zoomScaleSheetLayoutView="75" workbookViewId="0">
      <selection activeCell="I17" sqref="I17"/>
    </sheetView>
  </sheetViews>
  <sheetFormatPr defaultRowHeight="20.100000000000001" customHeight="1"/>
  <cols>
    <col min="1" max="1" width="11.85546875" style="1" customWidth="1"/>
    <col min="2" max="2" width="7.140625" style="1" customWidth="1"/>
    <col min="3" max="3" width="6.85546875" style="1" customWidth="1"/>
    <col min="4" max="4" width="6.5703125" style="1" customWidth="1"/>
    <col min="5" max="5" width="7.140625" style="1" customWidth="1"/>
    <col min="6" max="7" width="7.42578125" style="1" customWidth="1"/>
    <col min="8" max="8" width="7.140625" style="1" customWidth="1"/>
    <col min="9" max="9" width="7.42578125" style="1" customWidth="1"/>
    <col min="10" max="16" width="8.42578125" style="1" customWidth="1"/>
    <col min="17" max="17" width="9.140625" style="1" hidden="1" customWidth="1"/>
    <col min="18" max="18" width="16.140625" style="1" bestFit="1" customWidth="1"/>
    <col min="19" max="16384" width="9.140625" style="1"/>
  </cols>
  <sheetData>
    <row r="1" spans="1:18" ht="22.5" customHeight="1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</row>
    <row r="2" spans="1:18" ht="23.25" customHeight="1">
      <c r="A2" s="577" t="s">
        <v>790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</row>
    <row r="3" spans="1:18" ht="25.5" customHeight="1">
      <c r="A3" s="780" t="s">
        <v>791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780"/>
    </row>
    <row r="4" spans="1:18" ht="20.100000000000001" customHeight="1" thickBot="1">
      <c r="A4" s="296" t="s">
        <v>299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763" t="s">
        <v>487</v>
      </c>
      <c r="Q4" s="763"/>
      <c r="R4" s="763"/>
    </row>
    <row r="5" spans="1:18" ht="20.100000000000001" customHeight="1" thickTop="1">
      <c r="A5" s="567" t="s">
        <v>1</v>
      </c>
      <c r="B5" s="645" t="s">
        <v>27</v>
      </c>
      <c r="C5" s="645"/>
      <c r="D5" s="645" t="s">
        <v>3</v>
      </c>
      <c r="E5" s="645"/>
      <c r="F5" s="645" t="s">
        <v>4</v>
      </c>
      <c r="G5" s="645"/>
      <c r="H5" s="645" t="s">
        <v>5</v>
      </c>
      <c r="I5" s="645"/>
      <c r="J5" s="645" t="s">
        <v>6</v>
      </c>
      <c r="K5" s="645"/>
      <c r="L5" s="645" t="s">
        <v>7</v>
      </c>
      <c r="M5" s="645"/>
      <c r="N5" s="645" t="s">
        <v>8</v>
      </c>
      <c r="O5" s="645"/>
      <c r="P5" s="645"/>
      <c r="Q5" s="43"/>
      <c r="R5" s="571" t="s">
        <v>300</v>
      </c>
    </row>
    <row r="6" spans="1:18" ht="20.100000000000001" customHeight="1">
      <c r="A6" s="568"/>
      <c r="B6" s="775" t="s">
        <v>343</v>
      </c>
      <c r="C6" s="775"/>
      <c r="D6" s="775" t="s">
        <v>344</v>
      </c>
      <c r="E6" s="775"/>
      <c r="F6" s="775" t="s">
        <v>345</v>
      </c>
      <c r="G6" s="775"/>
      <c r="H6" s="775" t="s">
        <v>346</v>
      </c>
      <c r="I6" s="775"/>
      <c r="J6" s="775" t="s">
        <v>485</v>
      </c>
      <c r="K6" s="775"/>
      <c r="L6" s="775" t="s">
        <v>348</v>
      </c>
      <c r="M6" s="775"/>
      <c r="N6" s="775" t="s">
        <v>316</v>
      </c>
      <c r="O6" s="775"/>
      <c r="P6" s="775"/>
      <c r="Q6" s="43"/>
      <c r="R6" s="574"/>
    </row>
    <row r="7" spans="1:18" ht="20.100000000000001" customHeight="1">
      <c r="A7" s="568"/>
      <c r="B7" s="544" t="s">
        <v>9</v>
      </c>
      <c r="C7" s="544" t="s">
        <v>10</v>
      </c>
      <c r="D7" s="544" t="s">
        <v>9</v>
      </c>
      <c r="E7" s="544" t="s">
        <v>10</v>
      </c>
      <c r="F7" s="544" t="s">
        <v>9</v>
      </c>
      <c r="G7" s="544" t="s">
        <v>10</v>
      </c>
      <c r="H7" s="544" t="s">
        <v>9</v>
      </c>
      <c r="I7" s="544" t="s">
        <v>10</v>
      </c>
      <c r="J7" s="544" t="s">
        <v>9</v>
      </c>
      <c r="K7" s="544" t="s">
        <v>10</v>
      </c>
      <c r="L7" s="544" t="s">
        <v>9</v>
      </c>
      <c r="M7" s="544" t="s">
        <v>10</v>
      </c>
      <c r="N7" s="544" t="s">
        <v>9</v>
      </c>
      <c r="O7" s="544" t="s">
        <v>10</v>
      </c>
      <c r="P7" s="546" t="s">
        <v>11</v>
      </c>
      <c r="Q7" s="43"/>
      <c r="R7" s="574"/>
    </row>
    <row r="8" spans="1:18" ht="21" customHeight="1" thickBot="1">
      <c r="A8" s="895"/>
      <c r="B8" s="558" t="s">
        <v>333</v>
      </c>
      <c r="C8" s="558" t="s">
        <v>334</v>
      </c>
      <c r="D8" s="558" t="s">
        <v>333</v>
      </c>
      <c r="E8" s="558" t="s">
        <v>334</v>
      </c>
      <c r="F8" s="558" t="s">
        <v>333</v>
      </c>
      <c r="G8" s="558" t="s">
        <v>334</v>
      </c>
      <c r="H8" s="558" t="s">
        <v>333</v>
      </c>
      <c r="I8" s="558" t="s">
        <v>334</v>
      </c>
      <c r="J8" s="558" t="s">
        <v>333</v>
      </c>
      <c r="K8" s="558" t="s">
        <v>334</v>
      </c>
      <c r="L8" s="558" t="s">
        <v>333</v>
      </c>
      <c r="M8" s="558" t="s">
        <v>334</v>
      </c>
      <c r="N8" s="558" t="s">
        <v>333</v>
      </c>
      <c r="O8" s="558" t="s">
        <v>334</v>
      </c>
      <c r="P8" s="558" t="s">
        <v>378</v>
      </c>
      <c r="Q8" s="560"/>
      <c r="R8" s="896"/>
    </row>
    <row r="9" spans="1:18" ht="19.5" customHeight="1">
      <c r="A9" s="556" t="s">
        <v>39</v>
      </c>
      <c r="B9" s="70">
        <v>10</v>
      </c>
      <c r="C9" s="70">
        <v>5</v>
      </c>
      <c r="D9" s="70">
        <v>0</v>
      </c>
      <c r="E9" s="70">
        <v>0</v>
      </c>
      <c r="F9" s="70">
        <v>0</v>
      </c>
      <c r="G9" s="70">
        <v>0</v>
      </c>
      <c r="H9" s="70">
        <v>1</v>
      </c>
      <c r="I9" s="70">
        <v>3</v>
      </c>
      <c r="J9" s="70">
        <v>4</v>
      </c>
      <c r="K9" s="70">
        <v>2</v>
      </c>
      <c r="L9" s="70">
        <v>0</v>
      </c>
      <c r="M9" s="70">
        <v>0</v>
      </c>
      <c r="N9" s="507">
        <f t="shared" ref="N9" si="0">SUM(L9,J9,H9,F9,D9,B9)</f>
        <v>15</v>
      </c>
      <c r="O9" s="507">
        <f t="shared" ref="O9" si="1">SUM(M9,K9,I9,G9,E9,C9)</f>
        <v>10</v>
      </c>
      <c r="P9" s="70">
        <f t="shared" ref="P9" si="2">SUM(N9:O9)</f>
        <v>25</v>
      </c>
      <c r="Q9" s="559"/>
      <c r="R9" s="548" t="s">
        <v>302</v>
      </c>
    </row>
    <row r="10" spans="1:18" ht="19.5" customHeight="1">
      <c r="A10" s="172" t="s">
        <v>29</v>
      </c>
      <c r="B10" s="68">
        <v>3</v>
      </c>
      <c r="C10" s="68">
        <v>3</v>
      </c>
      <c r="D10" s="68">
        <v>0</v>
      </c>
      <c r="E10" s="68">
        <v>1</v>
      </c>
      <c r="F10" s="68">
        <v>1</v>
      </c>
      <c r="G10" s="68">
        <v>2</v>
      </c>
      <c r="H10" s="68">
        <v>1</v>
      </c>
      <c r="I10" s="68">
        <v>2</v>
      </c>
      <c r="J10" s="68">
        <v>0</v>
      </c>
      <c r="K10" s="68">
        <v>2</v>
      </c>
      <c r="L10" s="68">
        <v>0</v>
      </c>
      <c r="M10" s="68">
        <v>0</v>
      </c>
      <c r="N10" s="90">
        <f t="shared" ref="N10:N22" si="3">SUM(L10,J10,H10,F10,D10,B10)</f>
        <v>5</v>
      </c>
      <c r="O10" s="90">
        <f t="shared" ref="O10:O22" si="4">SUM(M10,K10,I10,G10,E10,C10)</f>
        <v>10</v>
      </c>
      <c r="P10" s="68">
        <f t="shared" ref="P10:P22" si="5">SUM(N10:O10)</f>
        <v>15</v>
      </c>
      <c r="Q10" s="214"/>
      <c r="R10" s="271" t="s">
        <v>303</v>
      </c>
    </row>
    <row r="11" spans="1:18" ht="19.5" customHeight="1">
      <c r="A11" s="172" t="s">
        <v>40</v>
      </c>
      <c r="B11" s="68">
        <v>2</v>
      </c>
      <c r="C11" s="68">
        <v>1</v>
      </c>
      <c r="D11" s="68">
        <v>0</v>
      </c>
      <c r="E11" s="68">
        <v>1</v>
      </c>
      <c r="F11" s="68">
        <v>0</v>
      </c>
      <c r="G11" s="68">
        <v>0</v>
      </c>
      <c r="H11" s="68">
        <v>0</v>
      </c>
      <c r="I11" s="68">
        <v>6</v>
      </c>
      <c r="J11" s="68">
        <v>0</v>
      </c>
      <c r="K11" s="68">
        <v>10</v>
      </c>
      <c r="L11" s="68">
        <v>0</v>
      </c>
      <c r="M11" s="68">
        <v>0</v>
      </c>
      <c r="N11" s="90">
        <f t="shared" si="3"/>
        <v>2</v>
      </c>
      <c r="O11" s="90">
        <f t="shared" si="4"/>
        <v>18</v>
      </c>
      <c r="P11" s="68">
        <f t="shared" si="5"/>
        <v>20</v>
      </c>
      <c r="Q11" s="214"/>
      <c r="R11" s="271" t="s">
        <v>304</v>
      </c>
    </row>
    <row r="12" spans="1:18" ht="19.5" customHeight="1">
      <c r="A12" s="172" t="s">
        <v>30</v>
      </c>
      <c r="B12" s="68">
        <v>240</v>
      </c>
      <c r="C12" s="68">
        <v>135</v>
      </c>
      <c r="D12" s="68">
        <v>25</v>
      </c>
      <c r="E12" s="68">
        <v>31</v>
      </c>
      <c r="F12" s="68">
        <v>50</v>
      </c>
      <c r="G12" s="68">
        <v>70</v>
      </c>
      <c r="H12" s="68">
        <v>37</v>
      </c>
      <c r="I12" s="68">
        <v>78</v>
      </c>
      <c r="J12" s="68">
        <v>85</v>
      </c>
      <c r="K12" s="68">
        <v>140</v>
      </c>
      <c r="L12" s="68">
        <v>20</v>
      </c>
      <c r="M12" s="68">
        <v>15</v>
      </c>
      <c r="N12" s="90">
        <f t="shared" si="3"/>
        <v>457</v>
      </c>
      <c r="O12" s="90">
        <f t="shared" si="4"/>
        <v>469</v>
      </c>
      <c r="P12" s="68">
        <f t="shared" si="5"/>
        <v>926</v>
      </c>
      <c r="Q12" s="214"/>
      <c r="R12" s="271" t="s">
        <v>305</v>
      </c>
    </row>
    <row r="13" spans="1:18" ht="19.5" customHeight="1">
      <c r="A13" s="172" t="s">
        <v>41</v>
      </c>
      <c r="B13" s="68">
        <v>2</v>
      </c>
      <c r="C13" s="68">
        <v>0</v>
      </c>
      <c r="D13" s="68">
        <v>0</v>
      </c>
      <c r="E13" s="68">
        <v>1</v>
      </c>
      <c r="F13" s="68">
        <v>0</v>
      </c>
      <c r="G13" s="68">
        <v>0</v>
      </c>
      <c r="H13" s="68">
        <v>6</v>
      </c>
      <c r="I13" s="68">
        <v>4</v>
      </c>
      <c r="J13" s="68">
        <v>1</v>
      </c>
      <c r="K13" s="68">
        <v>3</v>
      </c>
      <c r="L13" s="68">
        <v>0</v>
      </c>
      <c r="M13" s="68">
        <v>0</v>
      </c>
      <c r="N13" s="372">
        <f t="shared" ref="N13" si="6">SUM(L13,J13,H13,F13,D13,B13)</f>
        <v>9</v>
      </c>
      <c r="O13" s="372">
        <f t="shared" ref="O13" si="7">SUM(M13,K13,I13,G13,E13,C13)</f>
        <v>8</v>
      </c>
      <c r="P13" s="68">
        <f t="shared" ref="P13" si="8">SUM(N13:O13)</f>
        <v>17</v>
      </c>
      <c r="Q13" s="214"/>
      <c r="R13" s="271" t="s">
        <v>306</v>
      </c>
    </row>
    <row r="14" spans="1:18" ht="19.5" customHeight="1">
      <c r="A14" s="172" t="s">
        <v>31</v>
      </c>
      <c r="B14" s="68">
        <v>8</v>
      </c>
      <c r="C14" s="68">
        <v>2</v>
      </c>
      <c r="D14" s="68">
        <v>0</v>
      </c>
      <c r="E14" s="68">
        <v>2</v>
      </c>
      <c r="F14" s="68">
        <v>2</v>
      </c>
      <c r="G14" s="68">
        <v>8</v>
      </c>
      <c r="H14" s="68">
        <v>0</v>
      </c>
      <c r="I14" s="68">
        <v>9</v>
      </c>
      <c r="J14" s="68">
        <v>2</v>
      </c>
      <c r="K14" s="68">
        <v>9</v>
      </c>
      <c r="L14" s="68">
        <v>0</v>
      </c>
      <c r="M14" s="68">
        <v>1</v>
      </c>
      <c r="N14" s="90">
        <f t="shared" si="3"/>
        <v>12</v>
      </c>
      <c r="O14" s="90">
        <f t="shared" si="4"/>
        <v>31</v>
      </c>
      <c r="P14" s="68">
        <f t="shared" si="5"/>
        <v>43</v>
      </c>
      <c r="Q14" s="214"/>
      <c r="R14" s="271" t="s">
        <v>307</v>
      </c>
    </row>
    <row r="15" spans="1:18" ht="19.5" customHeight="1">
      <c r="A15" s="172" t="s">
        <v>32</v>
      </c>
      <c r="B15" s="68">
        <v>6</v>
      </c>
      <c r="C15" s="68">
        <v>2</v>
      </c>
      <c r="D15" s="68">
        <v>0</v>
      </c>
      <c r="E15" s="68">
        <v>4</v>
      </c>
      <c r="F15" s="68">
        <v>1</v>
      </c>
      <c r="G15" s="68">
        <v>8</v>
      </c>
      <c r="H15" s="68">
        <v>3</v>
      </c>
      <c r="I15" s="68">
        <v>8</v>
      </c>
      <c r="J15" s="68">
        <v>4</v>
      </c>
      <c r="K15" s="68">
        <v>8</v>
      </c>
      <c r="L15" s="68">
        <v>2</v>
      </c>
      <c r="M15" s="68">
        <v>2</v>
      </c>
      <c r="N15" s="90">
        <f t="shared" si="3"/>
        <v>16</v>
      </c>
      <c r="O15" s="90">
        <f t="shared" si="4"/>
        <v>32</v>
      </c>
      <c r="P15" s="68">
        <f t="shared" si="5"/>
        <v>48</v>
      </c>
      <c r="Q15" s="214"/>
      <c r="R15" s="271" t="s">
        <v>308</v>
      </c>
    </row>
    <row r="16" spans="1:18" ht="19.5" customHeight="1">
      <c r="A16" s="172" t="s">
        <v>33</v>
      </c>
      <c r="B16" s="68">
        <v>6</v>
      </c>
      <c r="C16" s="68">
        <v>4</v>
      </c>
      <c r="D16" s="68">
        <v>1</v>
      </c>
      <c r="E16" s="68">
        <v>3</v>
      </c>
      <c r="F16" s="68">
        <v>7</v>
      </c>
      <c r="G16" s="68">
        <v>6</v>
      </c>
      <c r="H16" s="68">
        <v>2</v>
      </c>
      <c r="I16" s="68">
        <v>14</v>
      </c>
      <c r="J16" s="68">
        <v>4</v>
      </c>
      <c r="K16" s="68">
        <v>4</v>
      </c>
      <c r="L16" s="68">
        <v>1</v>
      </c>
      <c r="M16" s="68">
        <v>3</v>
      </c>
      <c r="N16" s="90">
        <f t="shared" si="3"/>
        <v>21</v>
      </c>
      <c r="O16" s="90">
        <f t="shared" si="4"/>
        <v>34</v>
      </c>
      <c r="P16" s="68">
        <f t="shared" si="5"/>
        <v>55</v>
      </c>
      <c r="Q16" s="214"/>
      <c r="R16" s="271" t="s">
        <v>309</v>
      </c>
    </row>
    <row r="17" spans="1:18" ht="19.5" customHeight="1">
      <c r="A17" s="100" t="s">
        <v>21</v>
      </c>
      <c r="B17" s="68">
        <v>15</v>
      </c>
      <c r="C17" s="68">
        <v>7</v>
      </c>
      <c r="D17" s="68">
        <v>5</v>
      </c>
      <c r="E17" s="68">
        <v>3</v>
      </c>
      <c r="F17" s="68">
        <v>3</v>
      </c>
      <c r="G17" s="68">
        <v>3</v>
      </c>
      <c r="H17" s="68">
        <v>6</v>
      </c>
      <c r="I17" s="68">
        <v>27</v>
      </c>
      <c r="J17" s="68">
        <v>9</v>
      </c>
      <c r="K17" s="68">
        <v>17</v>
      </c>
      <c r="L17" s="68">
        <v>3</v>
      </c>
      <c r="M17" s="68">
        <v>0</v>
      </c>
      <c r="N17" s="90">
        <f t="shared" si="3"/>
        <v>41</v>
      </c>
      <c r="O17" s="90">
        <f t="shared" si="4"/>
        <v>57</v>
      </c>
      <c r="P17" s="68">
        <f t="shared" si="5"/>
        <v>98</v>
      </c>
      <c r="Q17" s="214"/>
      <c r="R17" s="271" t="s">
        <v>310</v>
      </c>
    </row>
    <row r="18" spans="1:18" ht="19.5" customHeight="1">
      <c r="A18" s="172" t="s">
        <v>22</v>
      </c>
      <c r="B18" s="68">
        <v>7</v>
      </c>
      <c r="C18" s="68">
        <v>13</v>
      </c>
      <c r="D18" s="68">
        <v>1</v>
      </c>
      <c r="E18" s="68">
        <v>6</v>
      </c>
      <c r="F18" s="68">
        <v>1</v>
      </c>
      <c r="G18" s="68">
        <v>6</v>
      </c>
      <c r="H18" s="68">
        <v>1</v>
      </c>
      <c r="I18" s="68">
        <v>17</v>
      </c>
      <c r="J18" s="68">
        <v>5</v>
      </c>
      <c r="K18" s="68">
        <v>8</v>
      </c>
      <c r="L18" s="68">
        <v>0</v>
      </c>
      <c r="M18" s="68">
        <v>0</v>
      </c>
      <c r="N18" s="90">
        <f t="shared" si="3"/>
        <v>15</v>
      </c>
      <c r="O18" s="90">
        <f t="shared" si="4"/>
        <v>50</v>
      </c>
      <c r="P18" s="68">
        <f t="shared" si="5"/>
        <v>65</v>
      </c>
      <c r="Q18" s="214">
        <f>SUM(B18:P18)</f>
        <v>195</v>
      </c>
      <c r="R18" s="271" t="s">
        <v>311</v>
      </c>
    </row>
    <row r="19" spans="1:18" ht="19.5" customHeight="1">
      <c r="A19" s="172" t="s">
        <v>34</v>
      </c>
      <c r="B19" s="68">
        <v>3</v>
      </c>
      <c r="C19" s="68">
        <v>2</v>
      </c>
      <c r="D19" s="68">
        <v>0</v>
      </c>
      <c r="E19" s="68">
        <v>2</v>
      </c>
      <c r="F19" s="68">
        <v>2</v>
      </c>
      <c r="G19" s="68">
        <v>4</v>
      </c>
      <c r="H19" s="68">
        <v>2</v>
      </c>
      <c r="I19" s="68">
        <v>4</v>
      </c>
      <c r="J19" s="68">
        <v>2</v>
      </c>
      <c r="K19" s="68">
        <v>2</v>
      </c>
      <c r="L19" s="68">
        <v>0</v>
      </c>
      <c r="M19" s="68">
        <v>0</v>
      </c>
      <c r="N19" s="90">
        <f t="shared" si="3"/>
        <v>9</v>
      </c>
      <c r="O19" s="90">
        <f t="shared" si="4"/>
        <v>14</v>
      </c>
      <c r="P19" s="68">
        <f t="shared" si="5"/>
        <v>23</v>
      </c>
      <c r="Q19" s="214"/>
      <c r="R19" s="271" t="s">
        <v>312</v>
      </c>
    </row>
    <row r="20" spans="1:18" ht="19.5" customHeight="1">
      <c r="A20" s="172" t="s">
        <v>35</v>
      </c>
      <c r="B20" s="68">
        <v>9</v>
      </c>
      <c r="C20" s="68">
        <v>9</v>
      </c>
      <c r="D20" s="68">
        <v>3</v>
      </c>
      <c r="E20" s="68">
        <v>4</v>
      </c>
      <c r="F20" s="68">
        <v>0</v>
      </c>
      <c r="G20" s="68">
        <v>14</v>
      </c>
      <c r="H20" s="68">
        <v>4</v>
      </c>
      <c r="I20" s="68">
        <v>25</v>
      </c>
      <c r="J20" s="68">
        <v>6</v>
      </c>
      <c r="K20" s="68">
        <v>8</v>
      </c>
      <c r="L20" s="68">
        <v>0</v>
      </c>
      <c r="M20" s="68">
        <v>0</v>
      </c>
      <c r="N20" s="90">
        <f t="shared" si="3"/>
        <v>22</v>
      </c>
      <c r="O20" s="90">
        <f t="shared" si="4"/>
        <v>60</v>
      </c>
      <c r="P20" s="68">
        <f t="shared" si="5"/>
        <v>82</v>
      </c>
      <c r="Q20" s="214"/>
      <c r="R20" s="271" t="s">
        <v>313</v>
      </c>
    </row>
    <row r="21" spans="1:18" ht="19.5" customHeight="1">
      <c r="A21" s="172" t="s">
        <v>36</v>
      </c>
      <c r="B21" s="68">
        <v>4</v>
      </c>
      <c r="C21" s="68">
        <v>0</v>
      </c>
      <c r="D21" s="68">
        <v>3</v>
      </c>
      <c r="E21" s="68">
        <v>0</v>
      </c>
      <c r="F21" s="68">
        <v>1</v>
      </c>
      <c r="G21" s="68">
        <v>4</v>
      </c>
      <c r="H21" s="68">
        <v>0</v>
      </c>
      <c r="I21" s="68">
        <v>11</v>
      </c>
      <c r="J21" s="68">
        <v>3</v>
      </c>
      <c r="K21" s="68">
        <v>7</v>
      </c>
      <c r="L21" s="68">
        <v>0</v>
      </c>
      <c r="M21" s="68">
        <v>0</v>
      </c>
      <c r="N21" s="90">
        <f t="shared" si="3"/>
        <v>11</v>
      </c>
      <c r="O21" s="90">
        <f t="shared" si="4"/>
        <v>22</v>
      </c>
      <c r="P21" s="68">
        <f t="shared" si="5"/>
        <v>33</v>
      </c>
      <c r="Q21" s="214"/>
      <c r="R21" s="314" t="s">
        <v>314</v>
      </c>
    </row>
    <row r="22" spans="1:18" ht="24.75" customHeight="1" thickBot="1">
      <c r="A22" s="173" t="s">
        <v>37</v>
      </c>
      <c r="B22" s="106">
        <v>9</v>
      </c>
      <c r="C22" s="106">
        <v>7</v>
      </c>
      <c r="D22" s="106">
        <v>2</v>
      </c>
      <c r="E22" s="106">
        <v>6</v>
      </c>
      <c r="F22" s="106">
        <v>1</v>
      </c>
      <c r="G22" s="106">
        <v>13</v>
      </c>
      <c r="H22" s="106">
        <v>3</v>
      </c>
      <c r="I22" s="106">
        <v>7</v>
      </c>
      <c r="J22" s="106">
        <v>8</v>
      </c>
      <c r="K22" s="106">
        <v>6</v>
      </c>
      <c r="L22" s="106">
        <v>1</v>
      </c>
      <c r="M22" s="106">
        <v>4</v>
      </c>
      <c r="N22" s="97">
        <f t="shared" si="3"/>
        <v>24</v>
      </c>
      <c r="O22" s="97">
        <f t="shared" si="4"/>
        <v>43</v>
      </c>
      <c r="P22" s="106">
        <f t="shared" si="5"/>
        <v>67</v>
      </c>
      <c r="Q22" s="215"/>
      <c r="R22" s="269" t="s">
        <v>315</v>
      </c>
    </row>
    <row r="23" spans="1:18" ht="20.25" customHeight="1" thickTop="1" thickBot="1">
      <c r="A23" s="174" t="s">
        <v>0</v>
      </c>
      <c r="B23" s="95">
        <f t="shared" ref="B23:P23" si="9">SUM(B9:B22)</f>
        <v>324</v>
      </c>
      <c r="C23" s="95">
        <f t="shared" si="9"/>
        <v>190</v>
      </c>
      <c r="D23" s="95">
        <f t="shared" si="9"/>
        <v>40</v>
      </c>
      <c r="E23" s="95">
        <f t="shared" si="9"/>
        <v>64</v>
      </c>
      <c r="F23" s="95">
        <f t="shared" si="9"/>
        <v>69</v>
      </c>
      <c r="G23" s="95">
        <f t="shared" si="9"/>
        <v>138</v>
      </c>
      <c r="H23" s="95">
        <f t="shared" si="9"/>
        <v>66</v>
      </c>
      <c r="I23" s="95">
        <f t="shared" si="9"/>
        <v>215</v>
      </c>
      <c r="J23" s="95">
        <f t="shared" si="9"/>
        <v>133</v>
      </c>
      <c r="K23" s="95">
        <f t="shared" si="9"/>
        <v>226</v>
      </c>
      <c r="L23" s="95">
        <f t="shared" si="9"/>
        <v>27</v>
      </c>
      <c r="M23" s="95">
        <f t="shared" si="9"/>
        <v>25</v>
      </c>
      <c r="N23" s="95">
        <f t="shared" si="9"/>
        <v>659</v>
      </c>
      <c r="O23" s="95">
        <f t="shared" si="9"/>
        <v>858</v>
      </c>
      <c r="P23" s="95">
        <f t="shared" si="9"/>
        <v>1517</v>
      </c>
      <c r="R23" s="328" t="s">
        <v>316</v>
      </c>
    </row>
    <row r="24" spans="1:18" ht="20.100000000000001" customHeight="1" thickTop="1"/>
    <row r="25" spans="1:18" ht="20.100000000000001" customHeight="1">
      <c r="A25" s="40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8" ht="20.100000000000001" customHeight="1">
      <c r="A26" s="4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ht="20.100000000000001" customHeight="1">
      <c r="A27" s="40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ht="20.100000000000001" customHeight="1">
      <c r="A28" s="40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8" ht="20.100000000000001" customHeight="1">
      <c r="A29" s="40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ht="20.100000000000001" customHeight="1">
      <c r="A30" s="40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ht="20.100000000000001" customHeight="1">
      <c r="A31" s="40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8" ht="20.100000000000001" customHeight="1">
      <c r="A32" s="40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20.100000000000001" customHeight="1">
      <c r="A33" s="4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20.100000000000001" customHeight="1">
      <c r="A34" s="40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20.100000000000001" customHeight="1">
      <c r="A35" s="4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ht="20.100000000000001" customHeight="1">
      <c r="A36" s="40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ht="20.100000000000001" customHeight="1">
      <c r="A37" s="40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ht="20.100000000000001" customHeight="1">
      <c r="A38" s="4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20.100000000000001" customHeight="1">
      <c r="A39" s="4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</sheetData>
  <mergeCells count="20">
    <mergeCell ref="L5:M5"/>
    <mergeCell ref="N5:P5"/>
    <mergeCell ref="A1:P1"/>
    <mergeCell ref="A2:P2"/>
    <mergeCell ref="B5:C5"/>
    <mergeCell ref="D5:E5"/>
    <mergeCell ref="F5:G5"/>
    <mergeCell ref="H5:I5"/>
    <mergeCell ref="J5:K5"/>
    <mergeCell ref="A5:A8"/>
    <mergeCell ref="A3:R3"/>
    <mergeCell ref="P4:R4"/>
    <mergeCell ref="R5:R8"/>
    <mergeCell ref="B6:C6"/>
    <mergeCell ref="D6:E6"/>
    <mergeCell ref="F6:G6"/>
    <mergeCell ref="H6:I6"/>
    <mergeCell ref="J6:K6"/>
    <mergeCell ref="L6:M6"/>
    <mergeCell ref="N6:P6"/>
  </mergeCells>
  <phoneticPr fontId="2" type="noConversion"/>
  <printOptions horizontalCentered="1"/>
  <pageMargins left="1" right="1" top="1" bottom="1" header="1.5" footer="1"/>
  <pageSetup paperSize="9" scale="85" orientation="landscape" r:id="rId1"/>
  <headerFooter alignWithMargins="0">
    <oddFooter>&amp;C&amp;12 58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E27"/>
  <sheetViews>
    <sheetView rightToLeft="1" view="pageBreakPreview" zoomScaleNormal="100" zoomScaleSheetLayoutView="100" workbookViewId="0">
      <selection activeCell="C15" sqref="C15"/>
    </sheetView>
  </sheetViews>
  <sheetFormatPr defaultRowHeight="12.75"/>
  <cols>
    <col min="1" max="1" width="12" customWidth="1"/>
    <col min="2" max="2" width="30.28515625" customWidth="1"/>
    <col min="3" max="3" width="30.85546875" customWidth="1"/>
    <col min="4" max="4" width="22.42578125" customWidth="1"/>
    <col min="5" max="5" width="17" customWidth="1"/>
  </cols>
  <sheetData>
    <row r="2" spans="1:5" ht="18">
      <c r="A2" s="628" t="s">
        <v>792</v>
      </c>
      <c r="B2" s="628"/>
      <c r="C2" s="628"/>
      <c r="D2" s="628"/>
      <c r="E2" s="628"/>
    </row>
    <row r="3" spans="1:5" ht="28.5" customHeight="1">
      <c r="A3" s="637" t="s">
        <v>793</v>
      </c>
      <c r="B3" s="637"/>
      <c r="C3" s="637"/>
      <c r="D3" s="637"/>
      <c r="E3" s="637"/>
    </row>
    <row r="4" spans="1:5" ht="18.75" thickBot="1">
      <c r="A4" s="308" t="s">
        <v>294</v>
      </c>
      <c r="B4" s="308"/>
      <c r="C4" s="308"/>
      <c r="D4" s="666" t="s">
        <v>488</v>
      </c>
      <c r="E4" s="666"/>
    </row>
    <row r="5" spans="1:5" ht="18.75" thickTop="1">
      <c r="A5" s="810" t="s">
        <v>1</v>
      </c>
      <c r="B5" s="451" t="s">
        <v>824</v>
      </c>
      <c r="C5" s="451" t="s">
        <v>714</v>
      </c>
      <c r="D5" s="451" t="s">
        <v>0</v>
      </c>
      <c r="E5" s="709" t="s">
        <v>300</v>
      </c>
    </row>
    <row r="6" spans="1:5" ht="15.75" customHeight="1">
      <c r="A6" s="811"/>
      <c r="B6" s="454" t="s">
        <v>711</v>
      </c>
      <c r="C6" s="454" t="s">
        <v>715</v>
      </c>
      <c r="D6" s="454" t="s">
        <v>316</v>
      </c>
      <c r="E6" s="710"/>
    </row>
    <row r="7" spans="1:5" ht="31.5">
      <c r="A7" s="811"/>
      <c r="B7" s="423" t="s">
        <v>154</v>
      </c>
      <c r="C7" s="423" t="s">
        <v>240</v>
      </c>
      <c r="D7" s="423" t="s">
        <v>241</v>
      </c>
      <c r="E7" s="710"/>
    </row>
    <row r="8" spans="1:5" ht="44.25" customHeight="1" thickBot="1">
      <c r="A8" s="422"/>
      <c r="B8" s="423" t="s">
        <v>552</v>
      </c>
      <c r="C8" s="423" t="s">
        <v>712</v>
      </c>
      <c r="D8" s="423" t="s">
        <v>713</v>
      </c>
      <c r="E8" s="801"/>
    </row>
    <row r="9" spans="1:5" ht="18.75" thickTop="1">
      <c r="A9" s="384" t="s">
        <v>28</v>
      </c>
      <c r="B9" s="532">
        <v>244132</v>
      </c>
      <c r="C9" s="532">
        <v>162107</v>
      </c>
      <c r="D9" s="532">
        <f t="shared" ref="D9:D23" si="0">C9+B9</f>
        <v>406239</v>
      </c>
      <c r="E9" s="379" t="s">
        <v>301</v>
      </c>
    </row>
    <row r="10" spans="1:5" ht="18">
      <c r="A10" s="381" t="s">
        <v>39</v>
      </c>
      <c r="B10" s="533">
        <v>138910</v>
      </c>
      <c r="C10" s="533">
        <v>117543</v>
      </c>
      <c r="D10" s="533">
        <f t="shared" si="0"/>
        <v>256453</v>
      </c>
      <c r="E10" s="378" t="s">
        <v>302</v>
      </c>
    </row>
    <row r="11" spans="1:5" ht="18">
      <c r="A11" s="381" t="s">
        <v>29</v>
      </c>
      <c r="B11" s="533">
        <v>121728</v>
      </c>
      <c r="C11" s="533">
        <v>74329</v>
      </c>
      <c r="D11" s="533">
        <f t="shared" si="0"/>
        <v>196057</v>
      </c>
      <c r="E11" s="378" t="s">
        <v>303</v>
      </c>
    </row>
    <row r="12" spans="1:5" ht="18">
      <c r="A12" s="381" t="s">
        <v>40</v>
      </c>
      <c r="B12" s="533">
        <v>240552</v>
      </c>
      <c r="C12" s="533">
        <v>90847</v>
      </c>
      <c r="D12" s="533">
        <f t="shared" si="0"/>
        <v>331399</v>
      </c>
      <c r="E12" s="378" t="s">
        <v>304</v>
      </c>
    </row>
    <row r="13" spans="1:5" ht="18">
      <c r="A13" s="381" t="s">
        <v>30</v>
      </c>
      <c r="B13" s="533">
        <v>796200</v>
      </c>
      <c r="C13" s="533">
        <v>668930</v>
      </c>
      <c r="D13" s="533">
        <f t="shared" si="0"/>
        <v>1465130</v>
      </c>
      <c r="E13" s="378" t="s">
        <v>305</v>
      </c>
    </row>
    <row r="14" spans="1:5" ht="18">
      <c r="A14" s="381" t="s">
        <v>41</v>
      </c>
      <c r="B14" s="533">
        <v>205076</v>
      </c>
      <c r="C14" s="533">
        <v>101130</v>
      </c>
      <c r="D14" s="533">
        <f t="shared" si="0"/>
        <v>306206</v>
      </c>
      <c r="E14" s="378" t="s">
        <v>306</v>
      </c>
    </row>
    <row r="15" spans="1:5" ht="18">
      <c r="A15" s="381" t="s">
        <v>31</v>
      </c>
      <c r="B15" s="533">
        <v>270756</v>
      </c>
      <c r="C15" s="533">
        <v>142671</v>
      </c>
      <c r="D15" s="533">
        <f t="shared" si="0"/>
        <v>413427</v>
      </c>
      <c r="E15" s="378" t="s">
        <v>307</v>
      </c>
    </row>
    <row r="16" spans="1:5" ht="18">
      <c r="A16" s="381" t="s">
        <v>32</v>
      </c>
      <c r="B16" s="533">
        <v>210940</v>
      </c>
      <c r="C16" s="533">
        <v>103582</v>
      </c>
      <c r="D16" s="533">
        <f t="shared" si="0"/>
        <v>314522</v>
      </c>
      <c r="E16" s="378" t="s">
        <v>308</v>
      </c>
    </row>
    <row r="17" spans="1:5" ht="18">
      <c r="A17" s="381" t="s">
        <v>33</v>
      </c>
      <c r="B17" s="533">
        <v>238401</v>
      </c>
      <c r="C17" s="533">
        <v>132684</v>
      </c>
      <c r="D17" s="533">
        <f t="shared" si="0"/>
        <v>371085</v>
      </c>
      <c r="E17" s="378" t="s">
        <v>309</v>
      </c>
    </row>
    <row r="18" spans="1:5" ht="18">
      <c r="A18" s="201" t="s">
        <v>21</v>
      </c>
      <c r="B18" s="534">
        <v>231490</v>
      </c>
      <c r="C18" s="534">
        <v>130570</v>
      </c>
      <c r="D18" s="533">
        <f t="shared" si="0"/>
        <v>362060</v>
      </c>
      <c r="E18" s="378" t="s">
        <v>310</v>
      </c>
    </row>
    <row r="19" spans="1:5" ht="18">
      <c r="A19" s="381" t="s">
        <v>22</v>
      </c>
      <c r="B19" s="533">
        <v>128926</v>
      </c>
      <c r="C19" s="533">
        <v>95400</v>
      </c>
      <c r="D19" s="533">
        <f t="shared" si="0"/>
        <v>224326</v>
      </c>
      <c r="E19" s="378" t="s">
        <v>311</v>
      </c>
    </row>
    <row r="20" spans="1:5" ht="18">
      <c r="A20" s="381" t="s">
        <v>34</v>
      </c>
      <c r="B20" s="533">
        <v>308124</v>
      </c>
      <c r="C20" s="533">
        <v>180674</v>
      </c>
      <c r="D20" s="533">
        <f t="shared" si="0"/>
        <v>488798</v>
      </c>
      <c r="E20" s="378" t="s">
        <v>312</v>
      </c>
    </row>
    <row r="21" spans="1:5" ht="18">
      <c r="A21" s="381" t="s">
        <v>35</v>
      </c>
      <c r="B21" s="533">
        <v>212368</v>
      </c>
      <c r="C21" s="533">
        <v>116063</v>
      </c>
      <c r="D21" s="533">
        <f t="shared" si="0"/>
        <v>328431</v>
      </c>
      <c r="E21" s="378" t="s">
        <v>313</v>
      </c>
    </row>
    <row r="22" spans="1:5" ht="18">
      <c r="A22" s="381" t="s">
        <v>36</v>
      </c>
      <c r="B22" s="533">
        <v>207419</v>
      </c>
      <c r="C22" s="533">
        <v>112770</v>
      </c>
      <c r="D22" s="533">
        <f t="shared" si="0"/>
        <v>320189</v>
      </c>
      <c r="E22" s="314" t="s">
        <v>314</v>
      </c>
    </row>
    <row r="23" spans="1:5" ht="18.75" thickBot="1">
      <c r="A23" s="383" t="s">
        <v>37</v>
      </c>
      <c r="B23" s="535">
        <v>293198</v>
      </c>
      <c r="C23" s="535">
        <v>225741</v>
      </c>
      <c r="D23" s="535">
        <f t="shared" si="0"/>
        <v>518939</v>
      </c>
      <c r="E23" s="338" t="s">
        <v>315</v>
      </c>
    </row>
    <row r="24" spans="1:5" ht="19.5" thickTop="1" thickBot="1">
      <c r="A24" s="382" t="s">
        <v>0</v>
      </c>
      <c r="B24" s="536">
        <f t="shared" ref="B24:D24" si="1">SUM(B9:B23)</f>
        <v>3848220</v>
      </c>
      <c r="C24" s="537">
        <f t="shared" si="1"/>
        <v>2455041</v>
      </c>
      <c r="D24" s="537">
        <f t="shared" si="1"/>
        <v>6303261</v>
      </c>
      <c r="E24" s="339" t="s">
        <v>316</v>
      </c>
    </row>
    <row r="25" spans="1:5" ht="13.5" thickTop="1"/>
    <row r="26" spans="1:5" ht="22.5">
      <c r="D26" s="531"/>
    </row>
    <row r="27" spans="1:5">
      <c r="D27" s="49"/>
    </row>
  </sheetData>
  <mergeCells count="5">
    <mergeCell ref="A2:E2"/>
    <mergeCell ref="D4:E4"/>
    <mergeCell ref="A3:E3"/>
    <mergeCell ref="A5:A7"/>
    <mergeCell ref="E5:E8"/>
  </mergeCells>
  <printOptions horizontalCentered="1"/>
  <pageMargins left="0.7" right="0.7" top="0.75" bottom="0.75" header="0.3" footer="0.3"/>
  <pageSetup paperSize="9" firstPageNumber="60" orientation="landscape" useFirstPageNumber="1" verticalDpi="4294967293" r:id="rId1"/>
  <headerFooter>
    <oddFooter>&amp;C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P27"/>
  <sheetViews>
    <sheetView rightToLeft="1" view="pageBreakPreview" zoomScaleNormal="75" zoomScaleSheetLayoutView="100" workbookViewId="0">
      <selection activeCell="C15" sqref="C15"/>
    </sheetView>
  </sheetViews>
  <sheetFormatPr defaultRowHeight="12.75"/>
  <cols>
    <col min="1" max="1" width="14.5703125" customWidth="1"/>
    <col min="2" max="2" width="16.140625" customWidth="1"/>
    <col min="3" max="3" width="17.42578125" customWidth="1"/>
    <col min="4" max="4" width="16.140625" customWidth="1"/>
    <col min="5" max="5" width="17.42578125" customWidth="1"/>
    <col min="6" max="6" width="16.140625" customWidth="1"/>
    <col min="7" max="7" width="18.140625" customWidth="1"/>
    <col min="8" max="8" width="15.85546875" bestFit="1" customWidth="1"/>
    <col min="9" max="9" width="9.5703125" customWidth="1"/>
  </cols>
  <sheetData>
    <row r="1" spans="1:250" s="1" customFormat="1" ht="24.75" customHeight="1">
      <c r="A1" s="628" t="s">
        <v>794</v>
      </c>
      <c r="B1" s="628"/>
      <c r="C1" s="628"/>
      <c r="D1" s="628"/>
      <c r="E1" s="628"/>
      <c r="F1" s="628"/>
      <c r="G1" s="628"/>
      <c r="H1" s="628"/>
    </row>
    <row r="2" spans="1:250" s="1" customFormat="1" ht="24.75" customHeight="1">
      <c r="A2" s="637" t="s">
        <v>795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637"/>
      <c r="BG2" s="637"/>
      <c r="BH2" s="637"/>
      <c r="BI2" s="637"/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637"/>
      <c r="CA2" s="637"/>
      <c r="CB2" s="637"/>
      <c r="CC2" s="637"/>
      <c r="CD2" s="637"/>
      <c r="CE2" s="637"/>
      <c r="CF2" s="637"/>
      <c r="CG2" s="637"/>
      <c r="CH2" s="637"/>
      <c r="CI2" s="637"/>
      <c r="CJ2" s="637"/>
      <c r="CK2" s="637"/>
      <c r="CL2" s="637"/>
      <c r="CM2" s="637"/>
      <c r="CN2" s="637"/>
      <c r="CO2" s="637"/>
      <c r="CP2" s="637"/>
      <c r="CQ2" s="637"/>
      <c r="CR2" s="637"/>
      <c r="CS2" s="637"/>
      <c r="CT2" s="637"/>
      <c r="CU2" s="637"/>
      <c r="CV2" s="637"/>
      <c r="CW2" s="637"/>
      <c r="CX2" s="637"/>
      <c r="CY2" s="637"/>
      <c r="CZ2" s="637"/>
      <c r="DA2" s="637"/>
      <c r="DB2" s="637"/>
      <c r="DC2" s="637"/>
      <c r="DD2" s="637"/>
      <c r="DE2" s="637"/>
      <c r="DF2" s="637"/>
      <c r="DG2" s="637"/>
      <c r="DH2" s="637"/>
      <c r="DI2" s="637"/>
      <c r="DJ2" s="637"/>
      <c r="DK2" s="637"/>
      <c r="DL2" s="637"/>
      <c r="DM2" s="637"/>
      <c r="DN2" s="637"/>
      <c r="DO2" s="637"/>
      <c r="DP2" s="637"/>
      <c r="DQ2" s="637"/>
      <c r="DR2" s="637"/>
      <c r="DS2" s="637"/>
      <c r="DT2" s="637"/>
      <c r="DU2" s="637"/>
      <c r="DV2" s="637"/>
      <c r="DW2" s="637"/>
      <c r="DX2" s="637"/>
      <c r="DY2" s="637"/>
      <c r="DZ2" s="637"/>
      <c r="EA2" s="637"/>
      <c r="EB2" s="637"/>
      <c r="EC2" s="637"/>
      <c r="ED2" s="637"/>
      <c r="EE2" s="637"/>
      <c r="EF2" s="637"/>
      <c r="EG2" s="637"/>
      <c r="EH2" s="637"/>
      <c r="EI2" s="637"/>
      <c r="EJ2" s="637"/>
      <c r="EK2" s="637"/>
      <c r="EL2" s="637"/>
      <c r="EM2" s="637"/>
      <c r="EN2" s="637"/>
      <c r="EO2" s="637"/>
      <c r="EP2" s="637"/>
      <c r="EQ2" s="637"/>
      <c r="ER2" s="637"/>
      <c r="ES2" s="637"/>
      <c r="ET2" s="637"/>
      <c r="EU2" s="637"/>
      <c r="EV2" s="637"/>
      <c r="EW2" s="637"/>
      <c r="EX2" s="637"/>
      <c r="EY2" s="637"/>
      <c r="EZ2" s="637"/>
      <c r="FA2" s="637"/>
      <c r="FB2" s="637"/>
      <c r="FC2" s="637"/>
      <c r="FD2" s="637"/>
      <c r="FE2" s="637"/>
      <c r="FF2" s="637"/>
      <c r="FG2" s="637"/>
      <c r="FH2" s="637"/>
      <c r="FI2" s="637"/>
      <c r="FJ2" s="637"/>
      <c r="FK2" s="637"/>
      <c r="FL2" s="637"/>
      <c r="FM2" s="637"/>
      <c r="FN2" s="637"/>
      <c r="FO2" s="637"/>
      <c r="FP2" s="637"/>
      <c r="FQ2" s="637"/>
      <c r="FR2" s="637"/>
      <c r="FS2" s="637"/>
      <c r="FT2" s="637"/>
      <c r="FU2" s="637"/>
      <c r="FV2" s="637"/>
      <c r="FW2" s="637"/>
      <c r="FX2" s="637"/>
      <c r="FY2" s="637"/>
      <c r="FZ2" s="637"/>
      <c r="GA2" s="637"/>
      <c r="GB2" s="637"/>
      <c r="GC2" s="637"/>
      <c r="GD2" s="637"/>
      <c r="GE2" s="637"/>
      <c r="GF2" s="637"/>
      <c r="GG2" s="637"/>
      <c r="GH2" s="637"/>
      <c r="GI2" s="637"/>
      <c r="GJ2" s="637"/>
      <c r="GK2" s="637"/>
      <c r="GL2" s="637"/>
      <c r="GM2" s="637"/>
      <c r="GN2" s="637"/>
      <c r="GO2" s="637"/>
      <c r="GP2" s="637"/>
      <c r="GQ2" s="637"/>
      <c r="GR2" s="637"/>
      <c r="GS2" s="637"/>
      <c r="GT2" s="637"/>
      <c r="GU2" s="637"/>
      <c r="GV2" s="637"/>
      <c r="GW2" s="637"/>
      <c r="GX2" s="637"/>
      <c r="GY2" s="637"/>
      <c r="GZ2" s="637"/>
      <c r="HA2" s="637"/>
      <c r="HB2" s="637"/>
      <c r="HC2" s="637"/>
      <c r="HD2" s="637"/>
      <c r="HE2" s="637"/>
      <c r="HF2" s="637"/>
      <c r="HG2" s="637"/>
      <c r="HH2" s="637"/>
      <c r="HI2" s="637"/>
      <c r="HJ2" s="637"/>
      <c r="HK2" s="637"/>
      <c r="HL2" s="637"/>
      <c r="HM2" s="637"/>
      <c r="HN2" s="637"/>
      <c r="HO2" s="637"/>
      <c r="HP2" s="637"/>
      <c r="HQ2" s="637"/>
      <c r="HR2" s="637"/>
      <c r="HS2" s="637"/>
      <c r="HT2" s="637"/>
      <c r="HU2" s="637"/>
      <c r="HV2" s="637"/>
      <c r="HW2" s="637"/>
      <c r="HX2" s="637"/>
      <c r="HY2" s="637"/>
      <c r="HZ2" s="637"/>
      <c r="IA2" s="637"/>
      <c r="IB2" s="637"/>
      <c r="IC2" s="637"/>
      <c r="ID2" s="637"/>
      <c r="IE2" s="637"/>
      <c r="IF2" s="637"/>
      <c r="IG2" s="637"/>
      <c r="IH2" s="637"/>
      <c r="II2" s="637"/>
      <c r="IJ2" s="637"/>
      <c r="IK2" s="637"/>
      <c r="IL2" s="637"/>
      <c r="IM2" s="637"/>
      <c r="IN2" s="637"/>
      <c r="IO2" s="637"/>
      <c r="IP2" s="637"/>
    </row>
    <row r="3" spans="1:250" s="1" customFormat="1" ht="19.5" customHeight="1" thickBot="1">
      <c r="A3" s="308" t="s">
        <v>559</v>
      </c>
      <c r="B3" s="308"/>
      <c r="C3" s="308"/>
      <c r="D3" s="308"/>
      <c r="E3" s="308"/>
      <c r="F3" s="308"/>
      <c r="G3" s="666" t="s">
        <v>560</v>
      </c>
      <c r="H3" s="666"/>
    </row>
    <row r="4" spans="1:250" ht="18.75" customHeight="1" thickTop="1">
      <c r="A4" s="810" t="s">
        <v>1</v>
      </c>
      <c r="B4" s="704" t="s">
        <v>554</v>
      </c>
      <c r="C4" s="704"/>
      <c r="D4" s="704" t="s">
        <v>555</v>
      </c>
      <c r="E4" s="704"/>
      <c r="F4" s="704" t="s">
        <v>557</v>
      </c>
      <c r="G4" s="704"/>
      <c r="H4" s="899" t="s">
        <v>300</v>
      </c>
    </row>
    <row r="5" spans="1:250" ht="29.25" customHeight="1">
      <c r="A5" s="811"/>
      <c r="B5" s="898" t="s">
        <v>553</v>
      </c>
      <c r="C5" s="898"/>
      <c r="D5" s="898" t="s">
        <v>556</v>
      </c>
      <c r="E5" s="898"/>
      <c r="F5" s="898" t="s">
        <v>558</v>
      </c>
      <c r="G5" s="898"/>
      <c r="H5" s="900"/>
    </row>
    <row r="6" spans="1:250" ht="14.25" customHeight="1">
      <c r="A6" s="811"/>
      <c r="B6" s="380" t="s">
        <v>699</v>
      </c>
      <c r="C6" s="380" t="s">
        <v>700</v>
      </c>
      <c r="D6" s="423" t="s">
        <v>699</v>
      </c>
      <c r="E6" s="423" t="s">
        <v>700</v>
      </c>
      <c r="F6" s="423" t="s">
        <v>699</v>
      </c>
      <c r="G6" s="423" t="s">
        <v>700</v>
      </c>
      <c r="H6" s="900"/>
    </row>
    <row r="7" spans="1:250" ht="20.25" customHeight="1" thickBot="1">
      <c r="A7" s="811"/>
      <c r="B7" s="385" t="s">
        <v>701</v>
      </c>
      <c r="C7" s="385" t="s">
        <v>702</v>
      </c>
      <c r="D7" s="385" t="s">
        <v>701</v>
      </c>
      <c r="E7" s="385" t="s">
        <v>702</v>
      </c>
      <c r="F7" s="385" t="s">
        <v>701</v>
      </c>
      <c r="G7" s="385" t="s">
        <v>702</v>
      </c>
      <c r="H7" s="900"/>
    </row>
    <row r="8" spans="1:250" ht="17.25" customHeight="1" thickTop="1">
      <c r="A8" s="190" t="s">
        <v>28</v>
      </c>
      <c r="B8" s="230">
        <v>7209409</v>
      </c>
      <c r="C8" s="230">
        <v>4001000</v>
      </c>
      <c r="D8" s="229">
        <v>5905832</v>
      </c>
      <c r="E8" s="229">
        <v>4674700</v>
      </c>
      <c r="F8" s="229">
        <v>20803546</v>
      </c>
      <c r="G8" s="229">
        <v>11317850</v>
      </c>
      <c r="H8" s="327" t="s">
        <v>301</v>
      </c>
    </row>
    <row r="9" spans="1:250" ht="17.25" customHeight="1">
      <c r="A9" s="192" t="s">
        <v>39</v>
      </c>
      <c r="B9" s="230">
        <v>5203175</v>
      </c>
      <c r="C9" s="230">
        <v>3869250</v>
      </c>
      <c r="D9" s="230">
        <v>6951871</v>
      </c>
      <c r="E9" s="230">
        <v>4711400</v>
      </c>
      <c r="F9" s="230">
        <v>7092625</v>
      </c>
      <c r="G9" s="230">
        <v>5337325</v>
      </c>
      <c r="H9" s="271" t="s">
        <v>302</v>
      </c>
    </row>
    <row r="10" spans="1:250" ht="17.25" customHeight="1">
      <c r="A10" s="192" t="s">
        <v>29</v>
      </c>
      <c r="B10" s="230">
        <v>3895195</v>
      </c>
      <c r="C10" s="230">
        <v>2458775</v>
      </c>
      <c r="D10" s="230">
        <v>5427065</v>
      </c>
      <c r="E10" s="230">
        <v>2855750</v>
      </c>
      <c r="F10" s="230">
        <v>7599600</v>
      </c>
      <c r="G10" s="230">
        <v>3279375</v>
      </c>
      <c r="H10" s="271" t="s">
        <v>303</v>
      </c>
    </row>
    <row r="11" spans="1:250" ht="17.25" customHeight="1">
      <c r="A11" s="192" t="s">
        <v>40</v>
      </c>
      <c r="B11" s="230">
        <v>10771880</v>
      </c>
      <c r="C11" s="230">
        <v>3608825</v>
      </c>
      <c r="D11" s="230">
        <v>12795075</v>
      </c>
      <c r="E11" s="230">
        <v>3700500</v>
      </c>
      <c r="F11" s="230">
        <v>15233665</v>
      </c>
      <c r="G11" s="230">
        <v>3779550</v>
      </c>
      <c r="H11" s="271" t="s">
        <v>304</v>
      </c>
    </row>
    <row r="12" spans="1:250" ht="15.75" customHeight="1">
      <c r="A12" s="192" t="s">
        <v>30</v>
      </c>
      <c r="B12" s="230">
        <v>36997098</v>
      </c>
      <c r="C12" s="230">
        <v>28562100</v>
      </c>
      <c r="D12" s="230">
        <v>44380821</v>
      </c>
      <c r="E12" s="230">
        <v>29385425</v>
      </c>
      <c r="F12" s="230">
        <v>49348067</v>
      </c>
      <c r="G12" s="230">
        <v>25341925</v>
      </c>
      <c r="H12" s="271" t="s">
        <v>305</v>
      </c>
    </row>
    <row r="13" spans="1:250" ht="17.25" customHeight="1">
      <c r="A13" s="192" t="s">
        <v>41</v>
      </c>
      <c r="B13" s="230">
        <v>9604965</v>
      </c>
      <c r="C13" s="230">
        <v>3918375</v>
      </c>
      <c r="D13" s="230">
        <v>9843860</v>
      </c>
      <c r="E13" s="230">
        <v>4394600</v>
      </c>
      <c r="F13" s="230">
        <v>11907460</v>
      </c>
      <c r="G13" s="230">
        <v>4700725</v>
      </c>
      <c r="H13" s="271" t="s">
        <v>306</v>
      </c>
    </row>
    <row r="14" spans="1:250" ht="17.25" customHeight="1">
      <c r="A14" s="192" t="s">
        <v>31</v>
      </c>
      <c r="B14" s="230">
        <v>11810115</v>
      </c>
      <c r="C14" s="230">
        <v>5342875</v>
      </c>
      <c r="D14" s="230">
        <v>15536505</v>
      </c>
      <c r="E14" s="230">
        <v>5601200</v>
      </c>
      <c r="F14" s="230">
        <v>16297680</v>
      </c>
      <c r="G14" s="230">
        <v>5200150</v>
      </c>
      <c r="H14" s="271" t="s">
        <v>307</v>
      </c>
    </row>
    <row r="15" spans="1:250" ht="17.25" customHeight="1">
      <c r="A15" s="192" t="s">
        <v>32</v>
      </c>
      <c r="B15" s="230">
        <v>8974497</v>
      </c>
      <c r="C15" s="230">
        <v>4235775</v>
      </c>
      <c r="D15" s="230">
        <v>12843143</v>
      </c>
      <c r="E15" s="230">
        <v>4379800</v>
      </c>
      <c r="F15" s="230">
        <v>13024627</v>
      </c>
      <c r="G15" s="230">
        <v>3985100</v>
      </c>
      <c r="H15" s="271" t="s">
        <v>308</v>
      </c>
    </row>
    <row r="16" spans="1:250" ht="17.25" customHeight="1">
      <c r="A16" s="192" t="s">
        <v>33</v>
      </c>
      <c r="B16" s="230">
        <v>9856901</v>
      </c>
      <c r="C16" s="230">
        <v>5537850</v>
      </c>
      <c r="D16" s="230">
        <v>14540272</v>
      </c>
      <c r="E16" s="230">
        <v>5621000</v>
      </c>
      <c r="F16" s="230">
        <v>14479185</v>
      </c>
      <c r="G16" s="230">
        <v>5337900</v>
      </c>
      <c r="H16" s="271" t="s">
        <v>309</v>
      </c>
    </row>
    <row r="17" spans="1:8" ht="17.25" customHeight="1">
      <c r="A17" s="201" t="s">
        <v>21</v>
      </c>
      <c r="B17" s="230">
        <v>7873880</v>
      </c>
      <c r="C17" s="230">
        <v>5123650</v>
      </c>
      <c r="D17" s="230">
        <v>15385053</v>
      </c>
      <c r="E17" s="230">
        <v>5521500</v>
      </c>
      <c r="F17" s="230">
        <v>14158185</v>
      </c>
      <c r="G17" s="230">
        <v>5199675</v>
      </c>
      <c r="H17" s="271" t="s">
        <v>310</v>
      </c>
    </row>
    <row r="18" spans="1:8" ht="17.25" customHeight="1">
      <c r="A18" s="192" t="s">
        <v>22</v>
      </c>
      <c r="B18" s="230">
        <v>5420235</v>
      </c>
      <c r="C18" s="230">
        <v>3984525</v>
      </c>
      <c r="D18" s="230">
        <v>7380320</v>
      </c>
      <c r="E18" s="230">
        <v>4096200</v>
      </c>
      <c r="F18" s="230">
        <v>7643380</v>
      </c>
      <c r="G18" s="230">
        <v>3932700</v>
      </c>
      <c r="H18" s="271" t="s">
        <v>311</v>
      </c>
    </row>
    <row r="19" spans="1:8" ht="17.25" customHeight="1">
      <c r="A19" s="192" t="s">
        <v>34</v>
      </c>
      <c r="B19" s="230">
        <v>12605915</v>
      </c>
      <c r="C19" s="230">
        <v>7471325</v>
      </c>
      <c r="D19" s="230">
        <v>17512515</v>
      </c>
      <c r="E19" s="230">
        <v>7670450</v>
      </c>
      <c r="F19" s="230">
        <v>19653680</v>
      </c>
      <c r="G19" s="230">
        <v>7020175</v>
      </c>
      <c r="H19" s="271" t="s">
        <v>312</v>
      </c>
    </row>
    <row r="20" spans="1:8" ht="17.25" customHeight="1">
      <c r="A20" s="192" t="s">
        <v>35</v>
      </c>
      <c r="B20" s="230">
        <v>8919875</v>
      </c>
      <c r="C20" s="230">
        <v>4819800</v>
      </c>
      <c r="D20" s="230">
        <v>12592990</v>
      </c>
      <c r="E20" s="230">
        <v>5085950</v>
      </c>
      <c r="F20" s="230">
        <v>13210980</v>
      </c>
      <c r="G20" s="230">
        <v>4726675</v>
      </c>
      <c r="H20" s="271" t="s">
        <v>313</v>
      </c>
    </row>
    <row r="21" spans="1:8" ht="17.25" customHeight="1">
      <c r="A21" s="192" t="s">
        <v>36</v>
      </c>
      <c r="B21" s="230">
        <v>9947827</v>
      </c>
      <c r="C21" s="230">
        <v>4374575</v>
      </c>
      <c r="D21" s="230">
        <v>11385347</v>
      </c>
      <c r="E21" s="230">
        <v>4571600</v>
      </c>
      <c r="F21" s="230">
        <v>11729805</v>
      </c>
      <c r="G21" s="230">
        <v>4312625</v>
      </c>
      <c r="H21" s="314" t="s">
        <v>314</v>
      </c>
    </row>
    <row r="22" spans="1:8" ht="17.25" customHeight="1" thickBot="1">
      <c r="A22" s="191" t="s">
        <v>37</v>
      </c>
      <c r="B22" s="230">
        <v>9874980</v>
      </c>
      <c r="C22" s="230">
        <v>8928775</v>
      </c>
      <c r="D22" s="231">
        <v>15991670</v>
      </c>
      <c r="E22" s="231">
        <v>9305850</v>
      </c>
      <c r="F22" s="231">
        <v>18608020</v>
      </c>
      <c r="G22" s="231">
        <v>8663400</v>
      </c>
      <c r="H22" s="338" t="s">
        <v>315</v>
      </c>
    </row>
    <row r="23" spans="1:8" ht="17.25" customHeight="1" thickTop="1" thickBot="1">
      <c r="A23" s="185" t="s">
        <v>0</v>
      </c>
      <c r="B23" s="232">
        <f t="shared" ref="B23:G23" si="0">SUM(B8:B22)</f>
        <v>158965947</v>
      </c>
      <c r="C23" s="232">
        <f>SUM(C8:C22)</f>
        <v>96237475</v>
      </c>
      <c r="D23" s="232">
        <f>SUM(D8:D22)</f>
        <v>208472339</v>
      </c>
      <c r="E23" s="232">
        <f>SUM(E8:E22)</f>
        <v>101575925</v>
      </c>
      <c r="F23" s="232">
        <f t="shared" si="0"/>
        <v>240790505</v>
      </c>
      <c r="G23" s="232">
        <f t="shared" si="0"/>
        <v>102135150</v>
      </c>
      <c r="H23" s="339" t="s">
        <v>316</v>
      </c>
    </row>
    <row r="24" spans="1:8" ht="13.5" thickTop="1">
      <c r="A24" s="897"/>
      <c r="B24" s="897"/>
    </row>
    <row r="27" spans="1:8">
      <c r="G27" s="49"/>
    </row>
  </sheetData>
  <mergeCells count="43">
    <mergeCell ref="II2:IP2"/>
    <mergeCell ref="G3:H3"/>
    <mergeCell ref="GM2:GT2"/>
    <mergeCell ref="GU2:HB2"/>
    <mergeCell ref="HC2:HJ2"/>
    <mergeCell ref="HK2:HR2"/>
    <mergeCell ref="HS2:HZ2"/>
    <mergeCell ref="IA2:IH2"/>
    <mergeCell ref="GE2:GL2"/>
    <mergeCell ref="CU2:DB2"/>
    <mergeCell ref="DC2:DJ2"/>
    <mergeCell ref="DK2:DR2"/>
    <mergeCell ref="DS2:DZ2"/>
    <mergeCell ref="EY2:FF2"/>
    <mergeCell ref="EI2:EP2"/>
    <mergeCell ref="EQ2:EX2"/>
    <mergeCell ref="CM2:CT2"/>
    <mergeCell ref="FG2:FN2"/>
    <mergeCell ref="FO2:FV2"/>
    <mergeCell ref="FW2:GD2"/>
    <mergeCell ref="EA2:EH2"/>
    <mergeCell ref="CE2:CL2"/>
    <mergeCell ref="I2:J2"/>
    <mergeCell ref="K2:R2"/>
    <mergeCell ref="S2:Z2"/>
    <mergeCell ref="AA2:AH2"/>
    <mergeCell ref="AI2:AP2"/>
    <mergeCell ref="AQ2:AX2"/>
    <mergeCell ref="AY2:BF2"/>
    <mergeCell ref="BG2:BN2"/>
    <mergeCell ref="BO2:BV2"/>
    <mergeCell ref="BW2:CD2"/>
    <mergeCell ref="A1:H1"/>
    <mergeCell ref="A24:B24"/>
    <mergeCell ref="A4:A7"/>
    <mergeCell ref="B4:C4"/>
    <mergeCell ref="D4:E4"/>
    <mergeCell ref="F4:G4"/>
    <mergeCell ref="B5:C5"/>
    <mergeCell ref="A2:H2"/>
    <mergeCell ref="H4:H7"/>
    <mergeCell ref="D5:E5"/>
    <mergeCell ref="F5:G5"/>
  </mergeCells>
  <printOptions horizontalCentered="1"/>
  <pageMargins left="1" right="1" top="1.5" bottom="1" header="1.5" footer="1"/>
  <pageSetup paperSize="9" scale="90" orientation="landscape" r:id="rId1"/>
  <headerFooter alignWithMargins="0">
    <oddFooter>&amp;C&amp;12 61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view="pageBreakPreview" zoomScaleNormal="100" zoomScaleSheetLayoutView="100" workbookViewId="0">
      <selection activeCell="C15" sqref="C15"/>
    </sheetView>
  </sheetViews>
  <sheetFormatPr defaultRowHeight="12.75"/>
  <cols>
    <col min="1" max="1" width="11.140625" customWidth="1"/>
    <col min="2" max="2" width="15.42578125" customWidth="1"/>
    <col min="3" max="3" width="14.42578125" customWidth="1"/>
    <col min="4" max="4" width="15.5703125" customWidth="1"/>
    <col min="5" max="5" width="14.140625" customWidth="1"/>
    <col min="6" max="6" width="15.7109375" customWidth="1"/>
    <col min="7" max="7" width="14.7109375" customWidth="1"/>
    <col min="8" max="8" width="17.5703125" customWidth="1"/>
    <col min="9" max="9" width="15.42578125" customWidth="1"/>
    <col min="10" max="10" width="18" customWidth="1"/>
    <col min="11" max="11" width="15" customWidth="1"/>
  </cols>
  <sheetData>
    <row r="2" spans="1:11" ht="19.5" customHeight="1">
      <c r="A2" s="628"/>
      <c r="B2" s="628"/>
      <c r="C2" s="628"/>
      <c r="D2" s="628"/>
      <c r="E2" s="628"/>
      <c r="F2" s="628"/>
      <c r="G2" s="628"/>
      <c r="H2" s="628"/>
      <c r="I2" s="628"/>
      <c r="J2" s="628"/>
      <c r="K2" s="628"/>
    </row>
    <row r="3" spans="1:11" ht="15.75" customHeight="1">
      <c r="A3" s="637"/>
      <c r="B3" s="637"/>
      <c r="C3" s="637"/>
      <c r="D3" s="637"/>
      <c r="E3" s="637"/>
      <c r="F3" s="637"/>
      <c r="G3" s="637"/>
      <c r="H3" s="637"/>
      <c r="I3" s="637"/>
      <c r="J3" s="637"/>
      <c r="K3" s="637"/>
    </row>
    <row r="4" spans="1:11" ht="18.75" thickBot="1">
      <c r="A4" s="308" t="s">
        <v>568</v>
      </c>
      <c r="B4" s="308"/>
      <c r="C4" s="308"/>
      <c r="D4" s="308"/>
      <c r="E4" s="308"/>
      <c r="F4" s="308"/>
      <c r="G4" s="308"/>
      <c r="H4" s="308"/>
      <c r="I4" s="666" t="s">
        <v>567</v>
      </c>
      <c r="J4" s="666"/>
      <c r="K4" s="666"/>
    </row>
    <row r="5" spans="1:11" ht="29.25" customHeight="1" thickTop="1">
      <c r="A5" s="810" t="s">
        <v>1</v>
      </c>
      <c r="B5" s="709" t="s">
        <v>561</v>
      </c>
      <c r="C5" s="709"/>
      <c r="D5" s="709" t="s">
        <v>562</v>
      </c>
      <c r="E5" s="709"/>
      <c r="F5" s="709" t="s">
        <v>820</v>
      </c>
      <c r="G5" s="709"/>
      <c r="H5" s="704" t="s">
        <v>563</v>
      </c>
      <c r="I5" s="704"/>
      <c r="J5" s="704"/>
      <c r="K5" s="709" t="s">
        <v>300</v>
      </c>
    </row>
    <row r="6" spans="1:11" ht="15" customHeight="1">
      <c r="A6" s="811"/>
      <c r="B6" s="898" t="s">
        <v>564</v>
      </c>
      <c r="C6" s="898"/>
      <c r="D6" s="898" t="s">
        <v>565</v>
      </c>
      <c r="E6" s="898"/>
      <c r="F6" s="898" t="s">
        <v>821</v>
      </c>
      <c r="G6" s="898"/>
      <c r="H6" s="898" t="s">
        <v>566</v>
      </c>
      <c r="I6" s="898"/>
      <c r="J6" s="898"/>
      <c r="K6" s="710"/>
    </row>
    <row r="7" spans="1:11" ht="15.75" customHeight="1">
      <c r="A7" s="811"/>
      <c r="B7" s="423" t="s">
        <v>699</v>
      </c>
      <c r="C7" s="423" t="s">
        <v>700</v>
      </c>
      <c r="D7" s="423" t="s">
        <v>699</v>
      </c>
      <c r="E7" s="423" t="s">
        <v>700</v>
      </c>
      <c r="F7" s="516" t="s">
        <v>699</v>
      </c>
      <c r="G7" s="516" t="s">
        <v>700</v>
      </c>
      <c r="H7" s="423" t="s">
        <v>699</v>
      </c>
      <c r="I7" s="423" t="s">
        <v>700</v>
      </c>
      <c r="J7" s="449" t="s">
        <v>706</v>
      </c>
      <c r="K7" s="710"/>
    </row>
    <row r="8" spans="1:11" ht="15.75" customHeight="1" thickBot="1">
      <c r="A8" s="842"/>
      <c r="B8" s="385"/>
      <c r="C8" s="385"/>
      <c r="D8" s="385"/>
      <c r="E8" s="385"/>
      <c r="F8" s="385"/>
      <c r="G8" s="385"/>
      <c r="H8" s="385" t="s">
        <v>701</v>
      </c>
      <c r="I8" s="385" t="s">
        <v>702</v>
      </c>
      <c r="J8" s="385" t="s">
        <v>335</v>
      </c>
      <c r="K8" s="801"/>
    </row>
    <row r="9" spans="1:11" ht="21.75" customHeight="1" thickTop="1">
      <c r="A9" s="384" t="s">
        <v>28</v>
      </c>
      <c r="B9" s="229">
        <v>14040110</v>
      </c>
      <c r="C9" s="229">
        <v>6690250</v>
      </c>
      <c r="D9" s="229">
        <v>7974550</v>
      </c>
      <c r="E9" s="229">
        <v>7102750</v>
      </c>
      <c r="F9" s="229">
        <v>25176935</v>
      </c>
      <c r="G9" s="229">
        <v>7645500</v>
      </c>
      <c r="H9" s="519">
        <f>SUM(D9+B9+'49'!F8+'49'!D8+'49'!B8,F9)</f>
        <v>81110382</v>
      </c>
      <c r="I9" s="519">
        <f>SUM(E9+C9+'49'!G8+'49'!E8+'49'!C8,G9)</f>
        <v>41432050</v>
      </c>
      <c r="J9" s="229">
        <f t="shared" ref="J9:J23" si="0">SUM(H9:I9)</f>
        <v>122542432</v>
      </c>
      <c r="K9" s="379" t="s">
        <v>301</v>
      </c>
    </row>
    <row r="10" spans="1:11" ht="20.25" customHeight="1">
      <c r="A10" s="381" t="s">
        <v>39</v>
      </c>
      <c r="B10" s="230">
        <v>7165320</v>
      </c>
      <c r="C10" s="230">
        <v>4761800</v>
      </c>
      <c r="D10" s="230">
        <v>7404470</v>
      </c>
      <c r="E10" s="230">
        <v>4935950</v>
      </c>
      <c r="F10" s="230">
        <v>7397280</v>
      </c>
      <c r="G10" s="230">
        <v>4775488</v>
      </c>
      <c r="H10" s="230">
        <f>SUM(D10+B10+'49'!F9+'49'!D9+'49'!B9,F10)</f>
        <v>41214741</v>
      </c>
      <c r="I10" s="230">
        <f>SUM(E10+C10+'49'!G9+'49'!E9+'49'!C9,G10)</f>
        <v>28391213</v>
      </c>
      <c r="J10" s="230">
        <f t="shared" si="0"/>
        <v>69605954</v>
      </c>
      <c r="K10" s="378" t="s">
        <v>302</v>
      </c>
    </row>
    <row r="11" spans="1:11" ht="20.25" customHeight="1">
      <c r="A11" s="381" t="s">
        <v>29</v>
      </c>
      <c r="B11" s="230">
        <v>6928840</v>
      </c>
      <c r="C11" s="230">
        <v>2704450</v>
      </c>
      <c r="D11" s="230">
        <v>7210600</v>
      </c>
      <c r="E11" s="230">
        <v>2865100</v>
      </c>
      <c r="F11" s="230">
        <v>7239650</v>
      </c>
      <c r="G11" s="230">
        <v>2896350</v>
      </c>
      <c r="H11" s="230">
        <f>SUM(D11+B11+'49'!F10+'49'!D10+'49'!B10,F11)</f>
        <v>38300950</v>
      </c>
      <c r="I11" s="230">
        <f>SUM(E11+C11+'49'!G10+'49'!E10+'49'!C10,G11)</f>
        <v>17059800</v>
      </c>
      <c r="J11" s="230">
        <f t="shared" si="0"/>
        <v>55360750</v>
      </c>
      <c r="K11" s="378" t="s">
        <v>303</v>
      </c>
    </row>
    <row r="12" spans="1:11" ht="21.75" customHeight="1">
      <c r="A12" s="381" t="s">
        <v>40</v>
      </c>
      <c r="B12" s="230">
        <v>13316195</v>
      </c>
      <c r="C12" s="230">
        <v>3538850</v>
      </c>
      <c r="D12" s="230">
        <v>13279610</v>
      </c>
      <c r="E12" s="230">
        <v>3672200</v>
      </c>
      <c r="F12" s="230">
        <v>13160895</v>
      </c>
      <c r="G12" s="230">
        <v>3542350</v>
      </c>
      <c r="H12" s="230">
        <f>SUM(D12+B12+'49'!F11+'49'!D11+'49'!B11,F12)</f>
        <v>78557320</v>
      </c>
      <c r="I12" s="230">
        <f>SUM(E12+C12+'49'!G11+'49'!E11+'49'!C11,G12)</f>
        <v>21842275</v>
      </c>
      <c r="J12" s="230">
        <f t="shared" si="0"/>
        <v>100399595</v>
      </c>
      <c r="K12" s="378" t="s">
        <v>304</v>
      </c>
    </row>
    <row r="13" spans="1:11" ht="25.5" customHeight="1">
      <c r="A13" s="381" t="s">
        <v>30</v>
      </c>
      <c r="B13" s="230">
        <v>42286016</v>
      </c>
      <c r="C13" s="230">
        <v>24348050</v>
      </c>
      <c r="D13" s="230">
        <v>42410869</v>
      </c>
      <c r="E13" s="230">
        <v>25552125</v>
      </c>
      <c r="F13" s="230">
        <v>41694880</v>
      </c>
      <c r="G13" s="230">
        <v>24787650</v>
      </c>
      <c r="H13" s="230">
        <f>SUM(D13+B13+'49'!F12+'49'!D12+'49'!B12,F13)</f>
        <v>257117751</v>
      </c>
      <c r="I13" s="230">
        <f>SUM(E13+C13+'49'!G12+'49'!E12+'49'!C12,G13)</f>
        <v>157977275</v>
      </c>
      <c r="J13" s="230">
        <f t="shared" si="0"/>
        <v>415095026</v>
      </c>
      <c r="K13" s="378" t="s">
        <v>305</v>
      </c>
    </row>
    <row r="14" spans="1:11" ht="21.75" customHeight="1">
      <c r="A14" s="381" t="s">
        <v>41</v>
      </c>
      <c r="B14" s="230">
        <v>11147455</v>
      </c>
      <c r="C14" s="230">
        <v>4214625</v>
      </c>
      <c r="D14" s="230">
        <v>11255615</v>
      </c>
      <c r="E14" s="230">
        <v>4873450</v>
      </c>
      <c r="F14" s="230">
        <v>11166750</v>
      </c>
      <c r="G14" s="230">
        <v>4692775</v>
      </c>
      <c r="H14" s="230">
        <f>SUM(D14+B14+'49'!F13+'49'!D13+'49'!B13,F14)</f>
        <v>64926105</v>
      </c>
      <c r="I14" s="230">
        <f>SUM(E14+C14+'49'!G13+'49'!E13+'49'!C13,G14)</f>
        <v>26794550</v>
      </c>
      <c r="J14" s="230">
        <f t="shared" si="0"/>
        <v>91720655</v>
      </c>
      <c r="K14" s="378" t="s">
        <v>306</v>
      </c>
    </row>
    <row r="15" spans="1:11" ht="24.75" customHeight="1">
      <c r="A15" s="381" t="s">
        <v>31</v>
      </c>
      <c r="B15" s="230">
        <v>15051560</v>
      </c>
      <c r="C15" s="230">
        <v>4413750</v>
      </c>
      <c r="D15" s="230">
        <v>15116106</v>
      </c>
      <c r="E15" s="230">
        <v>4668300</v>
      </c>
      <c r="F15" s="230">
        <v>15026494</v>
      </c>
      <c r="G15" s="230">
        <v>4626500</v>
      </c>
      <c r="H15" s="230">
        <f>SUM(D15+B15+'49'!F14+'49'!D14+'49'!B14,F15)</f>
        <v>88838460</v>
      </c>
      <c r="I15" s="230">
        <f>SUM(E15+C15+'49'!G14+'49'!E14+'49'!C14,G15)</f>
        <v>29852775</v>
      </c>
      <c r="J15" s="230">
        <f t="shared" si="0"/>
        <v>118691235</v>
      </c>
      <c r="K15" s="378" t="s">
        <v>307</v>
      </c>
    </row>
    <row r="16" spans="1:11" ht="22.5" customHeight="1">
      <c r="A16" s="381" t="s">
        <v>32</v>
      </c>
      <c r="B16" s="230">
        <v>11829039</v>
      </c>
      <c r="C16" s="230">
        <v>3947775</v>
      </c>
      <c r="D16" s="230">
        <v>11919528</v>
      </c>
      <c r="E16" s="230">
        <v>4077900</v>
      </c>
      <c r="F16" s="230">
        <v>11794572</v>
      </c>
      <c r="G16" s="230">
        <v>4029391</v>
      </c>
      <c r="H16" s="230">
        <f>SUM(D16+B16+'49'!F15+'49'!D15+'49'!B15,F16)</f>
        <v>70385406</v>
      </c>
      <c r="I16" s="230">
        <f>SUM(E16+C16+'49'!G15+'49'!E15+'49'!C15,G16)</f>
        <v>24655741</v>
      </c>
      <c r="J16" s="230">
        <f t="shared" si="0"/>
        <v>95041147</v>
      </c>
      <c r="K16" s="378" t="s">
        <v>308</v>
      </c>
    </row>
    <row r="17" spans="1:11" ht="23.25" customHeight="1">
      <c r="A17" s="381" t="s">
        <v>33</v>
      </c>
      <c r="B17" s="230">
        <v>13230705</v>
      </c>
      <c r="C17" s="230">
        <v>4946700</v>
      </c>
      <c r="D17" s="230">
        <v>13317491</v>
      </c>
      <c r="E17" s="230">
        <v>5145175</v>
      </c>
      <c r="F17" s="230">
        <v>13073912</v>
      </c>
      <c r="G17" s="230">
        <v>4989650</v>
      </c>
      <c r="H17" s="230">
        <f>SUM(D17+B17+'49'!F16+'49'!D16+'49'!B16,F17)</f>
        <v>78498466</v>
      </c>
      <c r="I17" s="230">
        <f>SUM(E17+C17+'49'!G16+'49'!E16+'49'!C16,G17)</f>
        <v>31578275</v>
      </c>
      <c r="J17" s="230">
        <f t="shared" si="0"/>
        <v>110076741</v>
      </c>
      <c r="K17" s="378" t="s">
        <v>309</v>
      </c>
    </row>
    <row r="18" spans="1:11" ht="21.75" customHeight="1">
      <c r="A18" s="201" t="s">
        <v>21</v>
      </c>
      <c r="B18" s="230">
        <v>13476339</v>
      </c>
      <c r="C18" s="230">
        <v>4644150</v>
      </c>
      <c r="D18" s="230">
        <v>13507436</v>
      </c>
      <c r="E18" s="230">
        <v>4680350</v>
      </c>
      <c r="F18" s="230">
        <v>13257340</v>
      </c>
      <c r="G18" s="230">
        <v>4806050</v>
      </c>
      <c r="H18" s="230">
        <f>SUM(D18+B18+'49'!F17+'49'!D17+'49'!B17,F18)</f>
        <v>77658233</v>
      </c>
      <c r="I18" s="230">
        <f>SUM(E18+C18+'49'!G17+'49'!E17+'49'!C17,G18)</f>
        <v>29975375</v>
      </c>
      <c r="J18" s="230">
        <f t="shared" si="0"/>
        <v>107633608</v>
      </c>
      <c r="K18" s="378" t="s">
        <v>310</v>
      </c>
    </row>
    <row r="19" spans="1:11" ht="23.25" customHeight="1">
      <c r="A19" s="381" t="s">
        <v>22</v>
      </c>
      <c r="B19" s="230">
        <v>7066776</v>
      </c>
      <c r="C19" s="230">
        <v>3534800</v>
      </c>
      <c r="D19" s="230">
        <v>7086332</v>
      </c>
      <c r="E19" s="230">
        <v>3717924</v>
      </c>
      <c r="F19" s="230">
        <v>6931069</v>
      </c>
      <c r="G19" s="230">
        <v>3730695</v>
      </c>
      <c r="H19" s="230">
        <f>SUM(D19+B19+'49'!F18+'49'!D18+'49'!B18,F19)</f>
        <v>41528112</v>
      </c>
      <c r="I19" s="230">
        <f>SUM(E19+C19+'49'!G18+'49'!E18+'49'!C18,G19)</f>
        <v>22996844</v>
      </c>
      <c r="J19" s="230">
        <f t="shared" si="0"/>
        <v>64524956</v>
      </c>
      <c r="K19" s="378" t="s">
        <v>311</v>
      </c>
    </row>
    <row r="20" spans="1:11" ht="18.75" customHeight="1">
      <c r="A20" s="381" t="s">
        <v>34</v>
      </c>
      <c r="B20" s="230">
        <v>17442580</v>
      </c>
      <c r="C20" s="230">
        <v>6130225</v>
      </c>
      <c r="D20" s="230">
        <v>17398210</v>
      </c>
      <c r="E20" s="230">
        <v>6461150</v>
      </c>
      <c r="F20" s="230">
        <v>17238850</v>
      </c>
      <c r="G20" s="230">
        <v>6651550</v>
      </c>
      <c r="H20" s="230">
        <f>SUM(D20+B20+'49'!F19+'49'!D19+'49'!B19,F20)</f>
        <v>101851750</v>
      </c>
      <c r="I20" s="230">
        <f>SUM(E20+C20+'49'!G19+'49'!E19+'49'!C19,G20)</f>
        <v>41404875</v>
      </c>
      <c r="J20" s="230">
        <f t="shared" si="0"/>
        <v>143256625</v>
      </c>
      <c r="K20" s="378" t="s">
        <v>312</v>
      </c>
    </row>
    <row r="21" spans="1:11" ht="20.25" customHeight="1">
      <c r="A21" s="381" t="s">
        <v>35</v>
      </c>
      <c r="B21" s="230">
        <v>11686600</v>
      </c>
      <c r="C21" s="230">
        <v>4184250</v>
      </c>
      <c r="D21" s="230">
        <v>11880750</v>
      </c>
      <c r="E21" s="230">
        <v>4413350</v>
      </c>
      <c r="F21" s="230">
        <v>11768890</v>
      </c>
      <c r="G21" s="230">
        <v>4215900</v>
      </c>
      <c r="H21" s="230">
        <f>SUM(D21+B21+'49'!F20+'49'!D20+'49'!B20,F21)</f>
        <v>70060085</v>
      </c>
      <c r="I21" s="230">
        <f>SUM(E21+C21+'49'!G20+'49'!E20+'49'!C20,G21)</f>
        <v>27445925</v>
      </c>
      <c r="J21" s="230">
        <f t="shared" si="0"/>
        <v>97506010</v>
      </c>
      <c r="K21" s="378" t="s">
        <v>313</v>
      </c>
    </row>
    <row r="22" spans="1:11" ht="19.5" customHeight="1">
      <c r="A22" s="381" t="s">
        <v>36</v>
      </c>
      <c r="B22" s="230">
        <v>11050860</v>
      </c>
      <c r="C22" s="230">
        <v>4228350</v>
      </c>
      <c r="D22" s="230">
        <v>11155719</v>
      </c>
      <c r="E22" s="230">
        <v>4417486</v>
      </c>
      <c r="F22" s="230">
        <v>11086917</v>
      </c>
      <c r="G22" s="230">
        <v>4301289</v>
      </c>
      <c r="H22" s="230">
        <f>SUM(D22+B22+'49'!F21+'49'!D21+'49'!B21,F22)</f>
        <v>66356475</v>
      </c>
      <c r="I22" s="230">
        <f>SUM(E22+C22+'49'!G21+'49'!E21+'49'!C21,G22)</f>
        <v>26205925</v>
      </c>
      <c r="J22" s="230">
        <f t="shared" si="0"/>
        <v>92562400</v>
      </c>
      <c r="K22" s="314" t="s">
        <v>314</v>
      </c>
    </row>
    <row r="23" spans="1:11" ht="24.75" customHeight="1" thickBot="1">
      <c r="A23" s="383" t="s">
        <v>37</v>
      </c>
      <c r="B23" s="231">
        <v>15649530</v>
      </c>
      <c r="C23" s="231">
        <v>7585150</v>
      </c>
      <c r="D23" s="231">
        <v>16060100</v>
      </c>
      <c r="E23" s="231">
        <v>7993800</v>
      </c>
      <c r="F23" s="231">
        <v>15932310</v>
      </c>
      <c r="G23" s="231">
        <v>8070500</v>
      </c>
      <c r="H23" s="231">
        <f>SUM(D23+B23+'49'!F22+'49'!D22+'49'!B22,F23)</f>
        <v>92116610</v>
      </c>
      <c r="I23" s="231">
        <f>SUM(E23+C23+'49'!G22+'49'!E22+'49'!C22,G23)</f>
        <v>50547475</v>
      </c>
      <c r="J23" s="386">
        <f t="shared" si="0"/>
        <v>142664085</v>
      </c>
      <c r="K23" s="338" t="s">
        <v>315</v>
      </c>
    </row>
    <row r="24" spans="1:11" ht="19.5" thickTop="1" thickBot="1">
      <c r="A24" s="382" t="s">
        <v>0</v>
      </c>
      <c r="B24" s="232">
        <f t="shared" ref="B24:I24" si="1">SUM(B9:B23)</f>
        <v>211367925</v>
      </c>
      <c r="C24" s="232">
        <f>SUM(C9:C23)</f>
        <v>89873175</v>
      </c>
      <c r="D24" s="232">
        <f>SUM(D9:D23)</f>
        <v>206977386</v>
      </c>
      <c r="E24" s="232">
        <f>SUM(E9:E23)</f>
        <v>94577010</v>
      </c>
      <c r="F24" s="232">
        <f t="shared" ref="F24:G24" si="2">SUM(F9:F23)</f>
        <v>221946744</v>
      </c>
      <c r="G24" s="232">
        <f t="shared" si="2"/>
        <v>93761638</v>
      </c>
      <c r="H24" s="232">
        <f t="shared" si="1"/>
        <v>1248520846</v>
      </c>
      <c r="I24" s="232">
        <f t="shared" si="1"/>
        <v>578160373</v>
      </c>
      <c r="J24" s="232">
        <f>SUM(J9:J23)</f>
        <v>1826681219</v>
      </c>
      <c r="K24" s="339" t="s">
        <v>316</v>
      </c>
    </row>
    <row r="25" spans="1:11" ht="13.5" thickTop="1">
      <c r="A25" s="901"/>
      <c r="B25" s="901"/>
    </row>
  </sheetData>
  <mergeCells count="14">
    <mergeCell ref="B6:C6"/>
    <mergeCell ref="D6:E6"/>
    <mergeCell ref="A25:B25"/>
    <mergeCell ref="A2:K2"/>
    <mergeCell ref="A3:K3"/>
    <mergeCell ref="I4:K4"/>
    <mergeCell ref="A5:A8"/>
    <mergeCell ref="B5:C5"/>
    <mergeCell ref="D5:E5"/>
    <mergeCell ref="K5:K8"/>
    <mergeCell ref="H5:J5"/>
    <mergeCell ref="H6:J6"/>
    <mergeCell ref="F5:G5"/>
    <mergeCell ref="F6:G6"/>
  </mergeCells>
  <pageMargins left="0.7" right="0.7" top="0.75" bottom="0.75" header="0.3" footer="0.3"/>
  <pageSetup paperSize="9" scale="80" orientation="landscape" verticalDpi="4294967293" r:id="rId1"/>
  <headerFooter>
    <oddFooter>&amp;C62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24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7.140625" customWidth="1"/>
    <col min="2" max="2" width="2.42578125" customWidth="1"/>
    <col min="3" max="3" width="9.140625" customWidth="1"/>
    <col min="4" max="4" width="9" customWidth="1"/>
    <col min="5" max="5" width="10.28515625" customWidth="1"/>
    <col min="6" max="6" width="7.7109375" customWidth="1"/>
    <col min="7" max="7" width="8.28515625" customWidth="1"/>
    <col min="8" max="8" width="6.7109375" customWidth="1"/>
    <col min="9" max="9" width="8.85546875" customWidth="1"/>
    <col min="10" max="10" width="8.5703125" customWidth="1"/>
    <col min="11" max="11" width="9" customWidth="1"/>
    <col min="12" max="12" width="9.140625" customWidth="1"/>
    <col min="13" max="13" width="8.85546875" customWidth="1"/>
    <col min="14" max="14" width="9.28515625" customWidth="1"/>
    <col min="15" max="15" width="9.42578125" customWidth="1"/>
    <col min="16" max="17" width="9.5703125" customWidth="1"/>
    <col min="18" max="18" width="12.85546875" bestFit="1" customWidth="1"/>
  </cols>
  <sheetData>
    <row r="1" spans="1:22" s="3" customFormat="1" ht="24.75" customHeight="1">
      <c r="A1" s="609" t="s">
        <v>726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</row>
    <row r="2" spans="1:22" s="3" customFormat="1" ht="24.75" customHeight="1">
      <c r="A2" s="578" t="s">
        <v>727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455"/>
    </row>
    <row r="3" spans="1:22" s="3" customFormat="1" ht="24.75" customHeight="1" thickBot="1">
      <c r="A3" s="288" t="s">
        <v>255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612" t="s">
        <v>494</v>
      </c>
      <c r="R3" s="612"/>
    </row>
    <row r="4" spans="1:22" s="13" customFormat="1" ht="24.75" customHeight="1" thickTop="1">
      <c r="A4" s="572" t="s">
        <v>68</v>
      </c>
      <c r="B4" s="618"/>
      <c r="C4" s="621" t="s">
        <v>854</v>
      </c>
      <c r="D4" s="613"/>
      <c r="E4" s="613"/>
      <c r="F4" s="613" t="s">
        <v>238</v>
      </c>
      <c r="G4" s="613"/>
      <c r="H4" s="613"/>
      <c r="I4" s="613" t="s">
        <v>235</v>
      </c>
      <c r="J4" s="613"/>
      <c r="K4" s="613"/>
      <c r="L4" s="613" t="s">
        <v>228</v>
      </c>
      <c r="M4" s="613"/>
      <c r="N4" s="613"/>
      <c r="O4" s="613" t="s">
        <v>511</v>
      </c>
      <c r="P4" s="613"/>
      <c r="Q4" s="622"/>
      <c r="R4" s="614" t="s">
        <v>336</v>
      </c>
    </row>
    <row r="5" spans="1:22" s="13" customFormat="1" ht="37.5" customHeight="1">
      <c r="A5" s="573"/>
      <c r="B5" s="619"/>
      <c r="C5" s="599" t="s">
        <v>337</v>
      </c>
      <c r="D5" s="599"/>
      <c r="E5" s="599"/>
      <c r="F5" s="599" t="s">
        <v>338</v>
      </c>
      <c r="G5" s="599"/>
      <c r="H5" s="599"/>
      <c r="I5" s="599" t="s">
        <v>339</v>
      </c>
      <c r="J5" s="599"/>
      <c r="K5" s="599"/>
      <c r="L5" s="599" t="s">
        <v>340</v>
      </c>
      <c r="M5" s="599"/>
      <c r="N5" s="599"/>
      <c r="O5" s="599" t="s">
        <v>698</v>
      </c>
      <c r="P5" s="599"/>
      <c r="Q5" s="599"/>
      <c r="R5" s="615"/>
    </row>
    <row r="6" spans="1:22" s="13" customFormat="1" ht="24.75" customHeight="1">
      <c r="A6" s="573"/>
      <c r="B6" s="619"/>
      <c r="C6" s="426" t="s">
        <v>9</v>
      </c>
      <c r="D6" s="427" t="s">
        <v>10</v>
      </c>
      <c r="E6" s="427" t="s">
        <v>11</v>
      </c>
      <c r="F6" s="427" t="s">
        <v>9</v>
      </c>
      <c r="G6" s="427" t="s">
        <v>10</v>
      </c>
      <c r="H6" s="427" t="s">
        <v>11</v>
      </c>
      <c r="I6" s="427" t="s">
        <v>9</v>
      </c>
      <c r="J6" s="427" t="s">
        <v>10</v>
      </c>
      <c r="K6" s="427" t="s">
        <v>11</v>
      </c>
      <c r="L6" s="427" t="s">
        <v>9</v>
      </c>
      <c r="M6" s="427" t="s">
        <v>10</v>
      </c>
      <c r="N6" s="427" t="s">
        <v>11</v>
      </c>
      <c r="O6" s="427" t="s">
        <v>9</v>
      </c>
      <c r="P6" s="427" t="s">
        <v>10</v>
      </c>
      <c r="Q6" s="85" t="s">
        <v>11</v>
      </c>
      <c r="R6" s="615"/>
    </row>
    <row r="7" spans="1:22" s="13" customFormat="1" ht="24.75" customHeight="1" thickBot="1">
      <c r="A7" s="603"/>
      <c r="B7" s="620"/>
      <c r="C7" s="258" t="s">
        <v>333</v>
      </c>
      <c r="D7" s="258" t="s">
        <v>334</v>
      </c>
      <c r="E7" s="264" t="s">
        <v>335</v>
      </c>
      <c r="F7" s="258" t="s">
        <v>333</v>
      </c>
      <c r="G7" s="258" t="s">
        <v>334</v>
      </c>
      <c r="H7" s="264" t="s">
        <v>335</v>
      </c>
      <c r="I7" s="258" t="s">
        <v>333</v>
      </c>
      <c r="J7" s="258" t="s">
        <v>334</v>
      </c>
      <c r="K7" s="264" t="s">
        <v>335</v>
      </c>
      <c r="L7" s="258" t="s">
        <v>333</v>
      </c>
      <c r="M7" s="258" t="s">
        <v>334</v>
      </c>
      <c r="N7" s="264" t="s">
        <v>335</v>
      </c>
      <c r="O7" s="258" t="s">
        <v>333</v>
      </c>
      <c r="P7" s="258" t="s">
        <v>334</v>
      </c>
      <c r="Q7" s="264" t="s">
        <v>335</v>
      </c>
      <c r="R7" s="616"/>
      <c r="V7" s="352"/>
    </row>
    <row r="8" spans="1:22" s="10" customFormat="1" ht="20.100000000000001" customHeight="1" thickTop="1">
      <c r="A8" s="617" t="s">
        <v>857</v>
      </c>
      <c r="B8" s="617"/>
      <c r="C8" s="88">
        <v>2</v>
      </c>
      <c r="D8" s="88">
        <v>7</v>
      </c>
      <c r="E8" s="88">
        <f>SUM(C8:D8)</f>
        <v>9</v>
      </c>
      <c r="F8" s="88">
        <v>0</v>
      </c>
      <c r="G8" s="88">
        <v>0</v>
      </c>
      <c r="H8" s="88">
        <f>SUM(F8:G8)</f>
        <v>0</v>
      </c>
      <c r="I8" s="88">
        <v>0</v>
      </c>
      <c r="J8" s="88">
        <v>0</v>
      </c>
      <c r="K8" s="88">
        <f>SUM(I8:J8)</f>
        <v>0</v>
      </c>
      <c r="L8" s="88">
        <v>1</v>
      </c>
      <c r="M8" s="88">
        <v>1</v>
      </c>
      <c r="N8" s="88">
        <f>SUM(L8:M8)</f>
        <v>2</v>
      </c>
      <c r="O8" s="88">
        <f>SUM(L8,I8,F8,C8)</f>
        <v>3</v>
      </c>
      <c r="P8" s="88">
        <f>SUM(M8,J8,G8,D8)</f>
        <v>8</v>
      </c>
      <c r="Q8" s="88">
        <f>SUM(N8,K8,H8,E8)</f>
        <v>11</v>
      </c>
      <c r="R8" s="554" t="s">
        <v>858</v>
      </c>
    </row>
    <row r="9" spans="1:22" s="10" customFormat="1" ht="20.100000000000001" customHeight="1">
      <c r="A9" s="610" t="s">
        <v>855</v>
      </c>
      <c r="B9" s="611"/>
      <c r="C9" s="90">
        <v>9</v>
      </c>
      <c r="D9" s="90">
        <v>9</v>
      </c>
      <c r="E9" s="90">
        <f t="shared" ref="E9:E20" si="0">SUM(C9:D9)</f>
        <v>18</v>
      </c>
      <c r="F9" s="90">
        <v>0</v>
      </c>
      <c r="G9" s="90">
        <v>0</v>
      </c>
      <c r="H9" s="90">
        <f t="shared" ref="H9:H20" si="1">SUM(F9:G9)</f>
        <v>0</v>
      </c>
      <c r="I9" s="90">
        <v>0</v>
      </c>
      <c r="J9" s="90">
        <v>0</v>
      </c>
      <c r="K9" s="90">
        <f t="shared" ref="K9:K20" si="2">SUM(I9:J9)</f>
        <v>0</v>
      </c>
      <c r="L9" s="90">
        <v>53</v>
      </c>
      <c r="M9" s="90">
        <v>33</v>
      </c>
      <c r="N9" s="90">
        <f t="shared" ref="N9:N20" si="3">SUM(L9:M9)</f>
        <v>86</v>
      </c>
      <c r="O9" s="90">
        <f t="shared" ref="O9:O21" si="4">SUM(L9,I9,F9,C9)</f>
        <v>62</v>
      </c>
      <c r="P9" s="90">
        <f t="shared" ref="P9:P21" si="5">SUM(M9,J9,G9,D9)</f>
        <v>42</v>
      </c>
      <c r="Q9" s="90">
        <f t="shared" ref="Q9:Q21" si="6">SUM(N9,K9,H9,E9)</f>
        <v>104</v>
      </c>
      <c r="R9" s="351" t="s">
        <v>855</v>
      </c>
      <c r="S9" s="51"/>
    </row>
    <row r="10" spans="1:22" s="10" customFormat="1" ht="20.100000000000001" customHeight="1">
      <c r="A10" s="610" t="s">
        <v>856</v>
      </c>
      <c r="B10" s="611"/>
      <c r="C10" s="90">
        <v>12</v>
      </c>
      <c r="D10" s="90">
        <v>9</v>
      </c>
      <c r="E10" s="90">
        <f t="shared" si="0"/>
        <v>21</v>
      </c>
      <c r="F10" s="90">
        <v>0</v>
      </c>
      <c r="G10" s="90">
        <v>0</v>
      </c>
      <c r="H10" s="90">
        <f t="shared" si="1"/>
        <v>0</v>
      </c>
      <c r="I10" s="90">
        <v>0</v>
      </c>
      <c r="J10" s="90">
        <v>0</v>
      </c>
      <c r="K10" s="90">
        <f t="shared" si="2"/>
        <v>0</v>
      </c>
      <c r="L10" s="90">
        <v>99</v>
      </c>
      <c r="M10" s="90">
        <v>43</v>
      </c>
      <c r="N10" s="90">
        <f t="shared" si="3"/>
        <v>142</v>
      </c>
      <c r="O10" s="90">
        <f t="shared" si="4"/>
        <v>111</v>
      </c>
      <c r="P10" s="90">
        <f t="shared" si="5"/>
        <v>52</v>
      </c>
      <c r="Q10" s="90">
        <f t="shared" si="6"/>
        <v>163</v>
      </c>
      <c r="R10" s="351" t="s">
        <v>856</v>
      </c>
      <c r="S10" s="51"/>
    </row>
    <row r="11" spans="1:22" s="10" customFormat="1" ht="20.100000000000001" customHeight="1">
      <c r="A11" s="610" t="s">
        <v>861</v>
      </c>
      <c r="B11" s="611"/>
      <c r="C11" s="90">
        <v>17</v>
      </c>
      <c r="D11" s="90">
        <v>5</v>
      </c>
      <c r="E11" s="90">
        <f t="shared" si="0"/>
        <v>22</v>
      </c>
      <c r="F11" s="90">
        <v>0</v>
      </c>
      <c r="G11" s="90">
        <v>0</v>
      </c>
      <c r="H11" s="90">
        <f t="shared" si="1"/>
        <v>0</v>
      </c>
      <c r="I11" s="90">
        <v>0</v>
      </c>
      <c r="J11" s="90">
        <v>3</v>
      </c>
      <c r="K11" s="90">
        <f t="shared" si="2"/>
        <v>3</v>
      </c>
      <c r="L11" s="90">
        <v>79</v>
      </c>
      <c r="M11" s="90">
        <v>41</v>
      </c>
      <c r="N11" s="90">
        <f t="shared" si="3"/>
        <v>120</v>
      </c>
      <c r="O11" s="90">
        <f t="shared" si="4"/>
        <v>96</v>
      </c>
      <c r="P11" s="90">
        <f t="shared" si="5"/>
        <v>49</v>
      </c>
      <c r="Q11" s="90">
        <f t="shared" si="6"/>
        <v>145</v>
      </c>
      <c r="R11" s="351" t="s">
        <v>861</v>
      </c>
      <c r="S11" s="51"/>
    </row>
    <row r="12" spans="1:22" s="10" customFormat="1" ht="20.100000000000001" customHeight="1">
      <c r="A12" s="610" t="s">
        <v>862</v>
      </c>
      <c r="B12" s="611"/>
      <c r="C12" s="90">
        <v>15</v>
      </c>
      <c r="D12" s="90">
        <v>5</v>
      </c>
      <c r="E12" s="90">
        <f t="shared" si="0"/>
        <v>20</v>
      </c>
      <c r="F12" s="90">
        <v>0</v>
      </c>
      <c r="G12" s="90">
        <v>0</v>
      </c>
      <c r="H12" s="90">
        <f t="shared" si="1"/>
        <v>0</v>
      </c>
      <c r="I12" s="90">
        <v>3</v>
      </c>
      <c r="J12" s="90">
        <v>3</v>
      </c>
      <c r="K12" s="90">
        <f t="shared" si="2"/>
        <v>6</v>
      </c>
      <c r="L12" s="90">
        <v>44</v>
      </c>
      <c r="M12" s="90">
        <v>34</v>
      </c>
      <c r="N12" s="90">
        <f t="shared" si="3"/>
        <v>78</v>
      </c>
      <c r="O12" s="90">
        <f t="shared" si="4"/>
        <v>62</v>
      </c>
      <c r="P12" s="90">
        <f t="shared" si="5"/>
        <v>42</v>
      </c>
      <c r="Q12" s="90">
        <f t="shared" si="6"/>
        <v>104</v>
      </c>
      <c r="R12" s="351" t="s">
        <v>862</v>
      </c>
      <c r="S12" s="51"/>
    </row>
    <row r="13" spans="1:22" s="10" customFormat="1" ht="20.100000000000001" customHeight="1">
      <c r="A13" s="610" t="s">
        <v>863</v>
      </c>
      <c r="B13" s="611"/>
      <c r="C13" s="90">
        <v>3</v>
      </c>
      <c r="D13" s="90">
        <v>0</v>
      </c>
      <c r="E13" s="90">
        <f t="shared" si="0"/>
        <v>3</v>
      </c>
      <c r="F13" s="90">
        <v>0</v>
      </c>
      <c r="G13" s="90">
        <v>0</v>
      </c>
      <c r="H13" s="90">
        <f t="shared" si="1"/>
        <v>0</v>
      </c>
      <c r="I13" s="90">
        <v>8</v>
      </c>
      <c r="J13" s="90">
        <v>5</v>
      </c>
      <c r="K13" s="90">
        <f t="shared" si="2"/>
        <v>13</v>
      </c>
      <c r="L13" s="90">
        <v>19</v>
      </c>
      <c r="M13" s="90">
        <v>21</v>
      </c>
      <c r="N13" s="90">
        <f t="shared" si="3"/>
        <v>40</v>
      </c>
      <c r="O13" s="90">
        <f t="shared" si="4"/>
        <v>30</v>
      </c>
      <c r="P13" s="90">
        <f t="shared" si="5"/>
        <v>26</v>
      </c>
      <c r="Q13" s="90">
        <f t="shared" si="6"/>
        <v>56</v>
      </c>
      <c r="R13" s="351" t="s">
        <v>863</v>
      </c>
      <c r="S13" s="51"/>
    </row>
    <row r="14" spans="1:22" s="10" customFormat="1" ht="20.100000000000001" customHeight="1">
      <c r="A14" s="610" t="s">
        <v>859</v>
      </c>
      <c r="B14" s="611"/>
      <c r="C14" s="90">
        <v>0</v>
      </c>
      <c r="D14" s="90">
        <v>0</v>
      </c>
      <c r="E14" s="90">
        <f t="shared" si="0"/>
        <v>0</v>
      </c>
      <c r="F14" s="90">
        <v>0</v>
      </c>
      <c r="G14" s="90">
        <v>0</v>
      </c>
      <c r="H14" s="90">
        <f t="shared" si="1"/>
        <v>0</v>
      </c>
      <c r="I14" s="90">
        <v>1</v>
      </c>
      <c r="J14" s="90">
        <v>2</v>
      </c>
      <c r="K14" s="90">
        <f t="shared" si="2"/>
        <v>3</v>
      </c>
      <c r="L14" s="90">
        <v>17</v>
      </c>
      <c r="M14" s="90">
        <v>12</v>
      </c>
      <c r="N14" s="90">
        <f t="shared" si="3"/>
        <v>29</v>
      </c>
      <c r="O14" s="90">
        <f t="shared" si="4"/>
        <v>18</v>
      </c>
      <c r="P14" s="90">
        <f t="shared" si="5"/>
        <v>14</v>
      </c>
      <c r="Q14" s="90">
        <f t="shared" si="6"/>
        <v>32</v>
      </c>
      <c r="R14" s="351" t="s">
        <v>859</v>
      </c>
      <c r="S14" s="51"/>
    </row>
    <row r="15" spans="1:22" s="10" customFormat="1" ht="20.100000000000001" customHeight="1">
      <c r="A15" s="610" t="s">
        <v>864</v>
      </c>
      <c r="B15" s="611"/>
      <c r="C15" s="90">
        <v>0</v>
      </c>
      <c r="D15" s="90">
        <v>0</v>
      </c>
      <c r="E15" s="90">
        <f t="shared" si="0"/>
        <v>0</v>
      </c>
      <c r="F15" s="90">
        <v>0</v>
      </c>
      <c r="G15" s="90">
        <v>0</v>
      </c>
      <c r="H15" s="90">
        <f t="shared" si="1"/>
        <v>0</v>
      </c>
      <c r="I15" s="90">
        <v>4</v>
      </c>
      <c r="J15" s="90">
        <v>1</v>
      </c>
      <c r="K15" s="90">
        <f t="shared" si="2"/>
        <v>5</v>
      </c>
      <c r="L15" s="90">
        <v>10</v>
      </c>
      <c r="M15" s="90">
        <v>22</v>
      </c>
      <c r="N15" s="90">
        <f t="shared" si="3"/>
        <v>32</v>
      </c>
      <c r="O15" s="90">
        <f t="shared" si="4"/>
        <v>14</v>
      </c>
      <c r="P15" s="90">
        <f t="shared" si="5"/>
        <v>23</v>
      </c>
      <c r="Q15" s="90">
        <f t="shared" si="6"/>
        <v>37</v>
      </c>
      <c r="R15" s="351" t="s">
        <v>864</v>
      </c>
      <c r="S15" s="51"/>
    </row>
    <row r="16" spans="1:22" s="10" customFormat="1" ht="20.100000000000001" customHeight="1">
      <c r="A16" s="610" t="s">
        <v>865</v>
      </c>
      <c r="B16" s="611"/>
      <c r="C16" s="90">
        <v>0</v>
      </c>
      <c r="D16" s="90">
        <v>0</v>
      </c>
      <c r="E16" s="90">
        <f t="shared" si="0"/>
        <v>0</v>
      </c>
      <c r="F16" s="90">
        <v>1</v>
      </c>
      <c r="G16" s="90">
        <v>1</v>
      </c>
      <c r="H16" s="90">
        <f t="shared" si="1"/>
        <v>2</v>
      </c>
      <c r="I16" s="90">
        <v>2</v>
      </c>
      <c r="J16" s="90">
        <v>0</v>
      </c>
      <c r="K16" s="90">
        <f t="shared" si="2"/>
        <v>2</v>
      </c>
      <c r="L16" s="90">
        <v>0</v>
      </c>
      <c r="M16" s="90">
        <v>0</v>
      </c>
      <c r="N16" s="90">
        <f t="shared" si="3"/>
        <v>0</v>
      </c>
      <c r="O16" s="90">
        <f t="shared" si="4"/>
        <v>3</v>
      </c>
      <c r="P16" s="90">
        <f t="shared" si="5"/>
        <v>1</v>
      </c>
      <c r="Q16" s="90">
        <f t="shared" si="6"/>
        <v>4</v>
      </c>
      <c r="R16" s="351" t="s">
        <v>865</v>
      </c>
      <c r="S16" s="51"/>
    </row>
    <row r="17" spans="1:19" s="10" customFormat="1" ht="20.100000000000001" customHeight="1">
      <c r="A17" s="610" t="s">
        <v>866</v>
      </c>
      <c r="B17" s="611"/>
      <c r="C17" s="90">
        <v>0</v>
      </c>
      <c r="D17" s="90">
        <v>0</v>
      </c>
      <c r="E17" s="90">
        <f t="shared" si="0"/>
        <v>0</v>
      </c>
      <c r="F17" s="90">
        <v>4</v>
      </c>
      <c r="G17" s="90">
        <v>5</v>
      </c>
      <c r="H17" s="90">
        <f t="shared" si="1"/>
        <v>9</v>
      </c>
      <c r="I17" s="90">
        <v>1</v>
      </c>
      <c r="J17" s="90">
        <v>0</v>
      </c>
      <c r="K17" s="90">
        <f t="shared" si="2"/>
        <v>1</v>
      </c>
      <c r="L17" s="525">
        <v>0</v>
      </c>
      <c r="M17" s="525">
        <v>0</v>
      </c>
      <c r="N17" s="90">
        <f t="shared" si="3"/>
        <v>0</v>
      </c>
      <c r="O17" s="90">
        <f t="shared" si="4"/>
        <v>5</v>
      </c>
      <c r="P17" s="90">
        <f t="shared" si="5"/>
        <v>5</v>
      </c>
      <c r="Q17" s="90">
        <f t="shared" si="6"/>
        <v>10</v>
      </c>
      <c r="R17" s="351" t="s">
        <v>866</v>
      </c>
      <c r="S17" s="51"/>
    </row>
    <row r="18" spans="1:19" s="10" customFormat="1" ht="20.100000000000001" customHeight="1">
      <c r="A18" s="610" t="s">
        <v>867</v>
      </c>
      <c r="B18" s="611"/>
      <c r="C18" s="90">
        <v>0</v>
      </c>
      <c r="D18" s="90">
        <v>0</v>
      </c>
      <c r="E18" s="90">
        <f t="shared" si="0"/>
        <v>0</v>
      </c>
      <c r="F18" s="90">
        <v>20</v>
      </c>
      <c r="G18" s="90">
        <v>16</v>
      </c>
      <c r="H18" s="90">
        <f t="shared" si="1"/>
        <v>36</v>
      </c>
      <c r="I18" s="90">
        <v>1</v>
      </c>
      <c r="J18" s="90">
        <v>0</v>
      </c>
      <c r="K18" s="90">
        <f t="shared" si="2"/>
        <v>1</v>
      </c>
      <c r="L18" s="525">
        <v>0</v>
      </c>
      <c r="M18" s="525">
        <v>0</v>
      </c>
      <c r="N18" s="90">
        <f t="shared" si="3"/>
        <v>0</v>
      </c>
      <c r="O18" s="90">
        <f t="shared" si="4"/>
        <v>21</v>
      </c>
      <c r="P18" s="90">
        <f t="shared" si="5"/>
        <v>16</v>
      </c>
      <c r="Q18" s="90">
        <f t="shared" si="6"/>
        <v>37</v>
      </c>
      <c r="R18" s="351" t="s">
        <v>867</v>
      </c>
      <c r="S18" s="51"/>
    </row>
    <row r="19" spans="1:19" s="10" customFormat="1" ht="20.100000000000001" customHeight="1">
      <c r="A19" s="610" t="s">
        <v>868</v>
      </c>
      <c r="B19" s="611"/>
      <c r="C19" s="90">
        <v>0</v>
      </c>
      <c r="D19" s="90">
        <v>0</v>
      </c>
      <c r="E19" s="90">
        <f t="shared" si="0"/>
        <v>0</v>
      </c>
      <c r="F19" s="90">
        <v>29</v>
      </c>
      <c r="G19" s="90">
        <v>23</v>
      </c>
      <c r="H19" s="90">
        <f t="shared" si="1"/>
        <v>52</v>
      </c>
      <c r="I19" s="90">
        <v>0</v>
      </c>
      <c r="J19" s="90">
        <v>0</v>
      </c>
      <c r="K19" s="90">
        <f t="shared" si="2"/>
        <v>0</v>
      </c>
      <c r="L19" s="525">
        <v>0</v>
      </c>
      <c r="M19" s="525">
        <v>0</v>
      </c>
      <c r="N19" s="90">
        <f t="shared" si="3"/>
        <v>0</v>
      </c>
      <c r="O19" s="90">
        <f t="shared" si="4"/>
        <v>29</v>
      </c>
      <c r="P19" s="90">
        <f t="shared" si="5"/>
        <v>23</v>
      </c>
      <c r="Q19" s="90">
        <f t="shared" si="6"/>
        <v>52</v>
      </c>
      <c r="R19" s="351" t="s">
        <v>868</v>
      </c>
      <c r="S19" s="51"/>
    </row>
    <row r="20" spans="1:19" s="10" customFormat="1" ht="27.75" customHeight="1" thickBot="1">
      <c r="A20" s="624" t="s">
        <v>65</v>
      </c>
      <c r="B20" s="625"/>
      <c r="C20" s="91">
        <v>0</v>
      </c>
      <c r="D20" s="91">
        <v>0</v>
      </c>
      <c r="E20" s="91">
        <f t="shared" si="0"/>
        <v>0</v>
      </c>
      <c r="F20" s="91">
        <v>20</v>
      </c>
      <c r="G20" s="91">
        <v>15</v>
      </c>
      <c r="H20" s="91">
        <f t="shared" si="1"/>
        <v>35</v>
      </c>
      <c r="I20" s="91">
        <v>0</v>
      </c>
      <c r="J20" s="91">
        <v>0</v>
      </c>
      <c r="K20" s="91">
        <f t="shared" si="2"/>
        <v>0</v>
      </c>
      <c r="L20" s="91">
        <v>0</v>
      </c>
      <c r="M20" s="91">
        <v>0</v>
      </c>
      <c r="N20" s="91">
        <f t="shared" si="3"/>
        <v>0</v>
      </c>
      <c r="O20" s="91">
        <f t="shared" si="4"/>
        <v>20</v>
      </c>
      <c r="P20" s="91">
        <f t="shared" si="5"/>
        <v>15</v>
      </c>
      <c r="Q20" s="91">
        <f t="shared" si="6"/>
        <v>35</v>
      </c>
      <c r="R20" s="252" t="s">
        <v>342</v>
      </c>
      <c r="S20" s="51"/>
    </row>
    <row r="21" spans="1:19" s="10" customFormat="1" ht="20.100000000000001" customHeight="1" thickTop="1" thickBot="1">
      <c r="A21" s="623" t="s">
        <v>0</v>
      </c>
      <c r="B21" s="623"/>
      <c r="C21" s="83">
        <f>SUM(C8:C20)</f>
        <v>58</v>
      </c>
      <c r="D21" s="83">
        <f t="shared" ref="D21:N21" si="7">SUM(D8:D20)</f>
        <v>35</v>
      </c>
      <c r="E21" s="83">
        <f t="shared" si="7"/>
        <v>93</v>
      </c>
      <c r="F21" s="83">
        <f t="shared" si="7"/>
        <v>74</v>
      </c>
      <c r="G21" s="83">
        <f t="shared" si="7"/>
        <v>60</v>
      </c>
      <c r="H21" s="83">
        <f t="shared" si="7"/>
        <v>134</v>
      </c>
      <c r="I21" s="83">
        <f t="shared" si="7"/>
        <v>20</v>
      </c>
      <c r="J21" s="83">
        <f t="shared" si="7"/>
        <v>14</v>
      </c>
      <c r="K21" s="83">
        <f t="shared" si="7"/>
        <v>34</v>
      </c>
      <c r="L21" s="83">
        <f t="shared" si="7"/>
        <v>322</v>
      </c>
      <c r="M21" s="83">
        <f t="shared" si="7"/>
        <v>207</v>
      </c>
      <c r="N21" s="83">
        <f t="shared" si="7"/>
        <v>529</v>
      </c>
      <c r="O21" s="83">
        <f t="shared" si="4"/>
        <v>474</v>
      </c>
      <c r="P21" s="83">
        <f t="shared" si="5"/>
        <v>316</v>
      </c>
      <c r="Q21" s="83">
        <f t="shared" si="6"/>
        <v>790</v>
      </c>
      <c r="R21" s="256" t="s">
        <v>316</v>
      </c>
    </row>
    <row r="22" spans="1:19" ht="13.5" thickTop="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9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9">
      <c r="B24" s="8"/>
      <c r="C24" s="8"/>
      <c r="D24" s="8"/>
      <c r="E24" s="8"/>
      <c r="F24" s="8"/>
      <c r="G24" s="8"/>
      <c r="H24" s="8"/>
      <c r="I24" s="8"/>
      <c r="J24" s="8"/>
      <c r="K24" s="8"/>
    </row>
  </sheetData>
  <mergeCells count="29">
    <mergeCell ref="A21:B21"/>
    <mergeCell ref="A16:B16"/>
    <mergeCell ref="A17:B17"/>
    <mergeCell ref="A18:B18"/>
    <mergeCell ref="A19:B19"/>
    <mergeCell ref="A20:B20"/>
    <mergeCell ref="F5:H5"/>
    <mergeCell ref="A11:B11"/>
    <mergeCell ref="O5:Q5"/>
    <mergeCell ref="L4:N4"/>
    <mergeCell ref="C4:E4"/>
    <mergeCell ref="I4:K4"/>
    <mergeCell ref="O4:Q4"/>
    <mergeCell ref="A2:Q2"/>
    <mergeCell ref="A1:R1"/>
    <mergeCell ref="I5:K5"/>
    <mergeCell ref="L5:N5"/>
    <mergeCell ref="A15:B15"/>
    <mergeCell ref="Q3:R3"/>
    <mergeCell ref="F4:H4"/>
    <mergeCell ref="C5:E5"/>
    <mergeCell ref="A14:B14"/>
    <mergeCell ref="A12:B12"/>
    <mergeCell ref="A13:B13"/>
    <mergeCell ref="A9:B9"/>
    <mergeCell ref="A10:B10"/>
    <mergeCell ref="R4:R7"/>
    <mergeCell ref="A8:B8"/>
    <mergeCell ref="A4:B7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&amp;C&amp;"Arial,Bold"&amp;11 12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rightToLeft="1" view="pageBreakPreview" zoomScaleNormal="100" zoomScaleSheetLayoutView="100" workbookViewId="0">
      <selection activeCell="D27" sqref="D27"/>
    </sheetView>
  </sheetViews>
  <sheetFormatPr defaultRowHeight="12.75"/>
  <cols>
    <col min="1" max="1" width="20.28515625" customWidth="1"/>
    <col min="2" max="2" width="12" customWidth="1"/>
    <col min="3" max="3" width="20.140625" customWidth="1"/>
    <col min="4" max="4" width="15.42578125" customWidth="1"/>
    <col min="5" max="5" width="20.42578125" customWidth="1"/>
    <col min="6" max="7" width="0" hidden="1" customWidth="1"/>
  </cols>
  <sheetData>
    <row r="1" spans="1:9" ht="27" customHeight="1"/>
    <row r="2" spans="1:9" ht="15" customHeight="1">
      <c r="A2" s="805" t="s">
        <v>796</v>
      </c>
      <c r="B2" s="805"/>
      <c r="C2" s="805"/>
      <c r="D2" s="805"/>
      <c r="E2" s="805"/>
      <c r="F2" s="403"/>
      <c r="G2" s="403"/>
      <c r="H2" s="403"/>
      <c r="I2" s="403"/>
    </row>
    <row r="3" spans="1:9" ht="8.25" customHeight="1">
      <c r="A3" s="805"/>
      <c r="B3" s="805"/>
      <c r="C3" s="805"/>
      <c r="D3" s="805"/>
      <c r="E3" s="805"/>
      <c r="F3" s="403"/>
      <c r="G3" s="403"/>
      <c r="H3" s="403"/>
      <c r="I3" s="403"/>
    </row>
    <row r="4" spans="1:9" ht="33" customHeight="1">
      <c r="A4" s="637" t="s">
        <v>797</v>
      </c>
      <c r="B4" s="637"/>
      <c r="C4" s="637"/>
      <c r="D4" s="637"/>
      <c r="E4" s="637"/>
    </row>
    <row r="5" spans="1:9" ht="18" customHeight="1" thickBot="1">
      <c r="A5" s="308" t="s">
        <v>569</v>
      </c>
      <c r="B5" s="308"/>
      <c r="C5" s="308"/>
      <c r="D5" s="666" t="s">
        <v>570</v>
      </c>
      <c r="E5" s="666"/>
    </row>
    <row r="6" spans="1:9" ht="28.5" customHeight="1" thickTop="1">
      <c r="A6" s="567" t="s">
        <v>1</v>
      </c>
      <c r="B6" s="387" t="s">
        <v>9</v>
      </c>
      <c r="C6" s="387" t="s">
        <v>10</v>
      </c>
      <c r="D6" s="391" t="s">
        <v>11</v>
      </c>
      <c r="E6" s="695" t="s">
        <v>300</v>
      </c>
    </row>
    <row r="7" spans="1:9" ht="25.5" customHeight="1" thickBot="1">
      <c r="A7" s="569"/>
      <c r="B7" s="402" t="s">
        <v>333</v>
      </c>
      <c r="C7" s="402" t="s">
        <v>334</v>
      </c>
      <c r="D7" s="402" t="s">
        <v>378</v>
      </c>
      <c r="E7" s="786"/>
    </row>
    <row r="8" spans="1:9" ht="25.5" customHeight="1" thickTop="1">
      <c r="A8" s="514" t="s">
        <v>28</v>
      </c>
      <c r="B8" s="68">
        <v>514</v>
      </c>
      <c r="C8" s="68">
        <v>203</v>
      </c>
      <c r="D8" s="68">
        <f t="shared" ref="D8:D22" si="0">SUM(B8:C8)</f>
        <v>717</v>
      </c>
      <c r="E8" s="511" t="s">
        <v>301</v>
      </c>
    </row>
    <row r="9" spans="1:9" ht="27.75">
      <c r="A9" s="389" t="s">
        <v>39</v>
      </c>
      <c r="B9" s="68">
        <v>940</v>
      </c>
      <c r="C9" s="68">
        <v>305</v>
      </c>
      <c r="D9" s="70">
        <f t="shared" si="0"/>
        <v>1245</v>
      </c>
      <c r="E9" s="292" t="s">
        <v>302</v>
      </c>
      <c r="G9" s="49">
        <f>D9/D23*100</f>
        <v>6.4504429822289007</v>
      </c>
    </row>
    <row r="10" spans="1:9" ht="27.75">
      <c r="A10" s="389" t="s">
        <v>29</v>
      </c>
      <c r="B10" s="68">
        <v>354</v>
      </c>
      <c r="C10" s="68">
        <v>122</v>
      </c>
      <c r="D10" s="68">
        <f t="shared" si="0"/>
        <v>476</v>
      </c>
      <c r="E10" s="292" t="s">
        <v>303</v>
      </c>
      <c r="G10" s="49">
        <f>D10/D23*100</f>
        <v>2.4661934614786798</v>
      </c>
    </row>
    <row r="11" spans="1:9" ht="27.75">
      <c r="A11" s="389" t="s">
        <v>40</v>
      </c>
      <c r="B11" s="68">
        <v>877</v>
      </c>
      <c r="C11" s="68">
        <v>345</v>
      </c>
      <c r="D11" s="68">
        <f t="shared" si="0"/>
        <v>1222</v>
      </c>
      <c r="E11" s="292" t="s">
        <v>304</v>
      </c>
      <c r="G11" s="49">
        <f>D11/D23*100</f>
        <v>6.3312781721154341</v>
      </c>
    </row>
    <row r="12" spans="1:9" ht="27.75">
      <c r="A12" s="389" t="s">
        <v>30</v>
      </c>
      <c r="B12" s="68">
        <v>3693</v>
      </c>
      <c r="C12" s="68">
        <v>2135</v>
      </c>
      <c r="D12" s="68">
        <f t="shared" si="0"/>
        <v>5828</v>
      </c>
      <c r="E12" s="292" t="s">
        <v>305</v>
      </c>
      <c r="G12" s="49">
        <f>D12/D23*100</f>
        <v>30.195326667012072</v>
      </c>
    </row>
    <row r="13" spans="1:9" ht="27.75">
      <c r="A13" s="389" t="s">
        <v>41</v>
      </c>
      <c r="B13" s="68">
        <v>570</v>
      </c>
      <c r="C13" s="68">
        <v>322</v>
      </c>
      <c r="D13" s="68">
        <f t="shared" si="0"/>
        <v>892</v>
      </c>
      <c r="E13" s="292" t="s">
        <v>306</v>
      </c>
      <c r="G13" s="49">
        <f>D13/D23*100</f>
        <v>4.6215222009222314</v>
      </c>
    </row>
    <row r="14" spans="1:9" ht="27.75">
      <c r="A14" s="389" t="s">
        <v>31</v>
      </c>
      <c r="B14" s="68">
        <v>989</v>
      </c>
      <c r="C14" s="68">
        <v>457</v>
      </c>
      <c r="D14" s="68">
        <f t="shared" si="0"/>
        <v>1446</v>
      </c>
      <c r="E14" s="292" t="s">
        <v>307</v>
      </c>
      <c r="G14" s="49">
        <f>D14/D23*100</f>
        <v>7.4918398010465781</v>
      </c>
    </row>
    <row r="15" spans="1:9" ht="27.75">
      <c r="A15" s="389" t="s">
        <v>32</v>
      </c>
      <c r="B15" s="68">
        <v>520</v>
      </c>
      <c r="C15" s="68">
        <v>321</v>
      </c>
      <c r="D15" s="68">
        <f t="shared" si="0"/>
        <v>841</v>
      </c>
      <c r="E15" s="292" t="s">
        <v>308</v>
      </c>
      <c r="G15" s="49">
        <f>D15/D23*100</f>
        <v>4.3572871871923731</v>
      </c>
    </row>
    <row r="16" spans="1:9" ht="27.75">
      <c r="A16" s="389" t="s">
        <v>33</v>
      </c>
      <c r="B16" s="68">
        <v>699</v>
      </c>
      <c r="C16" s="68">
        <v>299</v>
      </c>
      <c r="D16" s="68">
        <f t="shared" si="0"/>
        <v>998</v>
      </c>
      <c r="E16" s="292" t="s">
        <v>309</v>
      </c>
      <c r="G16" s="49">
        <f>D16/D23*100</f>
        <v>5.170716543184291</v>
      </c>
    </row>
    <row r="17" spans="1:7" ht="27.75">
      <c r="A17" s="100" t="s">
        <v>21</v>
      </c>
      <c r="B17" s="68">
        <v>668</v>
      </c>
      <c r="C17" s="68">
        <v>259</v>
      </c>
      <c r="D17" s="68">
        <f t="shared" si="0"/>
        <v>927</v>
      </c>
      <c r="E17" s="292" t="s">
        <v>310</v>
      </c>
      <c r="G17" s="49">
        <f>D17/D23*100</f>
        <v>4.8028599554427229</v>
      </c>
    </row>
    <row r="18" spans="1:7" ht="27.75">
      <c r="A18" s="389" t="s">
        <v>22</v>
      </c>
      <c r="B18" s="68">
        <v>339</v>
      </c>
      <c r="C18" s="68">
        <v>211</v>
      </c>
      <c r="D18" s="68">
        <f t="shared" si="0"/>
        <v>550</v>
      </c>
      <c r="E18" s="292" t="s">
        <v>311</v>
      </c>
      <c r="G18" s="49">
        <f>D18/D23*100</f>
        <v>2.8495932853220043</v>
      </c>
    </row>
    <row r="19" spans="1:7" ht="27.75">
      <c r="A19" s="389" t="s">
        <v>34</v>
      </c>
      <c r="B19" s="68">
        <v>969</v>
      </c>
      <c r="C19" s="68">
        <v>503</v>
      </c>
      <c r="D19" s="68">
        <f t="shared" si="0"/>
        <v>1472</v>
      </c>
      <c r="E19" s="292" t="s">
        <v>312</v>
      </c>
      <c r="G19" s="49">
        <f>D19/D23*100</f>
        <v>7.6265478472617998</v>
      </c>
    </row>
    <row r="20" spans="1:7" ht="27.75">
      <c r="A20" s="389" t="s">
        <v>35</v>
      </c>
      <c r="B20" s="68">
        <v>456</v>
      </c>
      <c r="C20" s="68">
        <v>313</v>
      </c>
      <c r="D20" s="68">
        <f t="shared" si="0"/>
        <v>769</v>
      </c>
      <c r="E20" s="292" t="s">
        <v>313</v>
      </c>
      <c r="G20" s="49">
        <f>D20/D23*100</f>
        <v>3.98424952075022</v>
      </c>
    </row>
    <row r="21" spans="1:7" ht="27.75">
      <c r="A21" s="389" t="s">
        <v>36</v>
      </c>
      <c r="B21" s="68">
        <v>400</v>
      </c>
      <c r="C21" s="68">
        <v>221</v>
      </c>
      <c r="D21" s="68">
        <f t="shared" si="0"/>
        <v>621</v>
      </c>
      <c r="E21" s="239" t="s">
        <v>314</v>
      </c>
      <c r="G21" s="49">
        <f>D21/D23*100</f>
        <v>3.2174498730635723</v>
      </c>
    </row>
    <row r="22" spans="1:7" ht="28.5" thickBot="1">
      <c r="A22" s="392" t="s">
        <v>37</v>
      </c>
      <c r="B22" s="106">
        <v>802</v>
      </c>
      <c r="C22" s="106">
        <v>495</v>
      </c>
      <c r="D22" s="106">
        <f t="shared" si="0"/>
        <v>1297</v>
      </c>
      <c r="E22" s="324" t="s">
        <v>315</v>
      </c>
      <c r="G22" s="49">
        <f>D22/D23*100</f>
        <v>6.7198590746593441</v>
      </c>
    </row>
    <row r="23" spans="1:7" ht="29.25" thickTop="1" thickBot="1">
      <c r="A23" s="393" t="s">
        <v>0</v>
      </c>
      <c r="B23" s="394">
        <f>SUM(B8:B22)</f>
        <v>12790</v>
      </c>
      <c r="C23" s="394">
        <f>SUM(C8:C22)</f>
        <v>6511</v>
      </c>
      <c r="D23" s="394">
        <f>SUM(D8:D22)</f>
        <v>19301</v>
      </c>
      <c r="E23" s="237" t="s">
        <v>316</v>
      </c>
      <c r="G23" s="49">
        <f>SUM(G9:G22)</f>
        <v>96.285166571680222</v>
      </c>
    </row>
    <row r="24" spans="1:7" ht="16.5" thickTop="1">
      <c r="B24" s="51"/>
      <c r="C24" s="51"/>
      <c r="D24" s="51"/>
    </row>
  </sheetData>
  <mergeCells count="5">
    <mergeCell ref="A6:A7"/>
    <mergeCell ref="E6:E7"/>
    <mergeCell ref="A2:E3"/>
    <mergeCell ref="D5:E5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64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rightToLeft="1" view="pageBreakPreview" zoomScaleNormal="100" zoomScaleSheetLayoutView="100" workbookViewId="0">
      <selection activeCell="D27" sqref="D27"/>
    </sheetView>
  </sheetViews>
  <sheetFormatPr defaultRowHeight="12.75"/>
  <cols>
    <col min="1" max="1" width="14.85546875" customWidth="1"/>
    <col min="2" max="2" width="13.85546875" customWidth="1"/>
    <col min="3" max="3" width="15" customWidth="1"/>
    <col min="4" max="4" width="15.7109375" customWidth="1"/>
    <col min="5" max="5" width="15.42578125" customWidth="1"/>
  </cols>
  <sheetData>
    <row r="2" spans="1:5">
      <c r="A2" s="805" t="s">
        <v>798</v>
      </c>
      <c r="B2" s="805"/>
      <c r="C2" s="805"/>
      <c r="D2" s="805"/>
      <c r="E2" s="805"/>
    </row>
    <row r="3" spans="1:5" ht="24" customHeight="1">
      <c r="A3" s="805"/>
      <c r="B3" s="805"/>
      <c r="C3" s="805"/>
      <c r="D3" s="805"/>
      <c r="E3" s="805"/>
    </row>
    <row r="4" spans="1:5" ht="30.75" customHeight="1">
      <c r="A4" s="637" t="s">
        <v>799</v>
      </c>
      <c r="B4" s="637"/>
      <c r="C4" s="637"/>
      <c r="D4" s="637"/>
      <c r="E4" s="637"/>
    </row>
    <row r="5" spans="1:5" ht="18.75" thickBot="1">
      <c r="A5" s="308" t="s">
        <v>571</v>
      </c>
      <c r="B5" s="308"/>
      <c r="C5" s="308"/>
      <c r="D5" s="666" t="s">
        <v>572</v>
      </c>
      <c r="E5" s="666"/>
    </row>
    <row r="6" spans="1:5" ht="28.5" thickTop="1">
      <c r="A6" s="567" t="s">
        <v>573</v>
      </c>
      <c r="B6" s="387" t="s">
        <v>9</v>
      </c>
      <c r="C6" s="387" t="s">
        <v>10</v>
      </c>
      <c r="D6" s="391" t="s">
        <v>11</v>
      </c>
      <c r="E6" s="695" t="s">
        <v>336</v>
      </c>
    </row>
    <row r="7" spans="1:5" ht="25.5" thickBot="1">
      <c r="A7" s="569"/>
      <c r="B7" s="402" t="s">
        <v>333</v>
      </c>
      <c r="C7" s="402" t="s">
        <v>334</v>
      </c>
      <c r="D7" s="395" t="s">
        <v>378</v>
      </c>
      <c r="E7" s="786"/>
    </row>
    <row r="8" spans="1:5" ht="23.25" customHeight="1" thickTop="1">
      <c r="A8" s="465" t="s">
        <v>574</v>
      </c>
      <c r="B8" s="104">
        <v>52</v>
      </c>
      <c r="C8" s="104">
        <v>83</v>
      </c>
      <c r="D8" s="104">
        <f>SUM(B8:C8)</f>
        <v>135</v>
      </c>
      <c r="E8" s="462" t="s">
        <v>574</v>
      </c>
    </row>
    <row r="9" spans="1:5" ht="23.25" customHeight="1">
      <c r="A9" s="466" t="s">
        <v>575</v>
      </c>
      <c r="B9" s="68">
        <v>879</v>
      </c>
      <c r="C9" s="68">
        <v>529</v>
      </c>
      <c r="D9" s="68">
        <f t="shared" ref="D9:D22" si="0">SUM(B9:C9)</f>
        <v>1408</v>
      </c>
      <c r="E9" s="463" t="s">
        <v>575</v>
      </c>
    </row>
    <row r="10" spans="1:5" ht="23.25" customHeight="1">
      <c r="A10" s="466" t="s">
        <v>576</v>
      </c>
      <c r="B10" s="68">
        <v>990</v>
      </c>
      <c r="C10" s="68">
        <v>615</v>
      </c>
      <c r="D10" s="68">
        <f t="shared" si="0"/>
        <v>1605</v>
      </c>
      <c r="E10" s="463" t="s">
        <v>576</v>
      </c>
    </row>
    <row r="11" spans="1:5" ht="23.25" customHeight="1">
      <c r="A11" s="466" t="s">
        <v>577</v>
      </c>
      <c r="B11" s="68">
        <v>1035</v>
      </c>
      <c r="C11" s="68">
        <v>535</v>
      </c>
      <c r="D11" s="68">
        <f t="shared" si="0"/>
        <v>1570</v>
      </c>
      <c r="E11" s="463" t="s">
        <v>577</v>
      </c>
    </row>
    <row r="12" spans="1:5" ht="23.25" customHeight="1">
      <c r="A12" s="466" t="s">
        <v>578</v>
      </c>
      <c r="B12" s="68">
        <v>755</v>
      </c>
      <c r="C12" s="68">
        <v>420</v>
      </c>
      <c r="D12" s="68">
        <f t="shared" si="0"/>
        <v>1175</v>
      </c>
      <c r="E12" s="463" t="s">
        <v>578</v>
      </c>
    </row>
    <row r="13" spans="1:5" ht="23.25" customHeight="1">
      <c r="A13" s="466" t="s">
        <v>579</v>
      </c>
      <c r="B13" s="68">
        <v>479</v>
      </c>
      <c r="C13" s="68">
        <v>348</v>
      </c>
      <c r="D13" s="68">
        <f t="shared" si="0"/>
        <v>827</v>
      </c>
      <c r="E13" s="463" t="s">
        <v>579</v>
      </c>
    </row>
    <row r="14" spans="1:5" ht="23.25" customHeight="1">
      <c r="A14" s="466" t="s">
        <v>580</v>
      </c>
      <c r="B14" s="68">
        <v>225</v>
      </c>
      <c r="C14" s="68">
        <v>322</v>
      </c>
      <c r="D14" s="68">
        <f t="shared" si="0"/>
        <v>547</v>
      </c>
      <c r="E14" s="463" t="s">
        <v>580</v>
      </c>
    </row>
    <row r="15" spans="1:5" ht="23.25" customHeight="1">
      <c r="A15" s="466" t="s">
        <v>581</v>
      </c>
      <c r="B15" s="68">
        <v>987</v>
      </c>
      <c r="C15" s="68">
        <v>173</v>
      </c>
      <c r="D15" s="68">
        <f t="shared" si="0"/>
        <v>1160</v>
      </c>
      <c r="E15" s="463" t="s">
        <v>581</v>
      </c>
    </row>
    <row r="16" spans="1:5" ht="23.25" customHeight="1">
      <c r="A16" s="466" t="s">
        <v>582</v>
      </c>
      <c r="B16" s="68">
        <v>264</v>
      </c>
      <c r="C16" s="68">
        <v>160</v>
      </c>
      <c r="D16" s="68">
        <f t="shared" si="0"/>
        <v>424</v>
      </c>
      <c r="E16" s="463" t="s">
        <v>582</v>
      </c>
    </row>
    <row r="17" spans="1:5" ht="23.25" customHeight="1">
      <c r="A17" s="466" t="s">
        <v>583</v>
      </c>
      <c r="B17" s="68">
        <v>814</v>
      </c>
      <c r="C17" s="68">
        <v>94</v>
      </c>
      <c r="D17" s="68">
        <f t="shared" si="0"/>
        <v>908</v>
      </c>
      <c r="E17" s="463" t="s">
        <v>583</v>
      </c>
    </row>
    <row r="18" spans="1:5" ht="23.25" customHeight="1">
      <c r="A18" s="466" t="s">
        <v>584</v>
      </c>
      <c r="B18" s="68">
        <v>1140</v>
      </c>
      <c r="C18" s="68">
        <v>87</v>
      </c>
      <c r="D18" s="68">
        <f t="shared" si="0"/>
        <v>1227</v>
      </c>
      <c r="E18" s="463" t="s">
        <v>584</v>
      </c>
    </row>
    <row r="19" spans="1:5" ht="23.25" customHeight="1">
      <c r="A19" s="466" t="s">
        <v>585</v>
      </c>
      <c r="B19" s="68">
        <v>556</v>
      </c>
      <c r="C19" s="68">
        <v>129</v>
      </c>
      <c r="D19" s="68">
        <f t="shared" si="0"/>
        <v>685</v>
      </c>
      <c r="E19" s="463" t="s">
        <v>585</v>
      </c>
    </row>
    <row r="20" spans="1:5" ht="23.25" customHeight="1">
      <c r="A20" s="466" t="s">
        <v>586</v>
      </c>
      <c r="B20" s="68">
        <v>1357</v>
      </c>
      <c r="C20" s="68">
        <v>47</v>
      </c>
      <c r="D20" s="68">
        <f t="shared" si="0"/>
        <v>1404</v>
      </c>
      <c r="E20" s="463" t="s">
        <v>586</v>
      </c>
    </row>
    <row r="21" spans="1:5" ht="23.25" customHeight="1">
      <c r="A21" s="466" t="s">
        <v>587</v>
      </c>
      <c r="B21" s="68">
        <v>366</v>
      </c>
      <c r="C21" s="68">
        <v>107</v>
      </c>
      <c r="D21" s="68">
        <f t="shared" si="0"/>
        <v>473</v>
      </c>
      <c r="E21" s="463" t="s">
        <v>587</v>
      </c>
    </row>
    <row r="22" spans="1:5" ht="23.25" customHeight="1" thickBot="1">
      <c r="A22" s="467" t="s">
        <v>156</v>
      </c>
      <c r="B22" s="106">
        <v>872</v>
      </c>
      <c r="C22" s="106">
        <v>238</v>
      </c>
      <c r="D22" s="106">
        <f t="shared" si="0"/>
        <v>1110</v>
      </c>
      <c r="E22" s="464" t="s">
        <v>598</v>
      </c>
    </row>
    <row r="23" spans="1:5" ht="23.25" customHeight="1" thickTop="1" thickBot="1">
      <c r="A23" s="468" t="s">
        <v>0</v>
      </c>
      <c r="B23" s="394">
        <f>SUM(B8:B22)</f>
        <v>10771</v>
      </c>
      <c r="C23" s="394">
        <f t="shared" ref="C23:D23" si="1">SUM(C8:C22)</f>
        <v>3887</v>
      </c>
      <c r="D23" s="394">
        <f t="shared" si="1"/>
        <v>14658</v>
      </c>
      <c r="E23" s="461" t="s">
        <v>316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65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rightToLeft="1" view="pageBreakPreview" topLeftCell="A16" zoomScaleNormal="100" zoomScaleSheetLayoutView="100" workbookViewId="0">
      <selection activeCell="D27" sqref="D27"/>
    </sheetView>
  </sheetViews>
  <sheetFormatPr defaultRowHeight="12.75"/>
  <cols>
    <col min="1" max="1" width="11.85546875" customWidth="1"/>
    <col min="2" max="2" width="11.5703125" customWidth="1"/>
    <col min="4" max="4" width="11.5703125" customWidth="1"/>
    <col min="6" max="6" width="11" customWidth="1"/>
    <col min="7" max="7" width="10.5703125" customWidth="1"/>
    <col min="8" max="8" width="15.140625" customWidth="1"/>
  </cols>
  <sheetData>
    <row r="1" spans="1:8" ht="12.75" customHeight="1">
      <c r="A1" s="805" t="s">
        <v>800</v>
      </c>
      <c r="B1" s="805"/>
      <c r="C1" s="805"/>
      <c r="D1" s="805"/>
      <c r="E1" s="805"/>
      <c r="F1" s="805"/>
      <c r="G1" s="805"/>
      <c r="H1" s="805"/>
    </row>
    <row r="2" spans="1:8" ht="25.5" customHeight="1">
      <c r="A2" s="805"/>
      <c r="B2" s="805"/>
      <c r="C2" s="805"/>
      <c r="D2" s="805"/>
      <c r="E2" s="805"/>
      <c r="F2" s="805"/>
      <c r="G2" s="805"/>
      <c r="H2" s="805"/>
    </row>
    <row r="3" spans="1:8" ht="32.25" customHeight="1">
      <c r="A3" s="637" t="s">
        <v>801</v>
      </c>
      <c r="B3" s="637"/>
      <c r="C3" s="637"/>
      <c r="D3" s="637"/>
      <c r="E3" s="637"/>
      <c r="F3" s="637"/>
      <c r="G3" s="637"/>
      <c r="H3" s="637"/>
    </row>
    <row r="4" spans="1:8" ht="18.75" thickBot="1">
      <c r="A4" s="407" t="s">
        <v>588</v>
      </c>
      <c r="B4" s="308"/>
      <c r="C4" s="308"/>
      <c r="E4" s="407"/>
      <c r="H4" s="407" t="s">
        <v>589</v>
      </c>
    </row>
    <row r="5" spans="1:8" ht="18.75" customHeight="1" thickTop="1">
      <c r="A5" s="567" t="s">
        <v>1</v>
      </c>
      <c r="B5" s="902" t="s">
        <v>707</v>
      </c>
      <c r="C5" s="902"/>
      <c r="D5" s="902"/>
      <c r="E5" s="903" t="s">
        <v>708</v>
      </c>
      <c r="F5" s="902"/>
      <c r="G5" s="902"/>
      <c r="H5" s="769" t="s">
        <v>300</v>
      </c>
    </row>
    <row r="6" spans="1:8" ht="28.5" customHeight="1">
      <c r="A6" s="568"/>
      <c r="B6" s="388" t="s">
        <v>9</v>
      </c>
      <c r="C6" s="388" t="s">
        <v>10</v>
      </c>
      <c r="D6" s="416" t="s">
        <v>11</v>
      </c>
      <c r="E6" s="86" t="s">
        <v>9</v>
      </c>
      <c r="F6" s="413" t="s">
        <v>10</v>
      </c>
      <c r="G6" s="413" t="s">
        <v>11</v>
      </c>
      <c r="H6" s="770"/>
    </row>
    <row r="7" spans="1:8" ht="25.5" customHeight="1" thickBot="1">
      <c r="A7" s="569"/>
      <c r="B7" s="402" t="s">
        <v>333</v>
      </c>
      <c r="C7" s="402" t="s">
        <v>334</v>
      </c>
      <c r="D7" s="469" t="s">
        <v>378</v>
      </c>
      <c r="E7" s="443" t="s">
        <v>333</v>
      </c>
      <c r="F7" s="402" t="s">
        <v>334</v>
      </c>
      <c r="G7" s="402" t="s">
        <v>378</v>
      </c>
      <c r="H7" s="771"/>
    </row>
    <row r="8" spans="1:8" ht="25.5" customHeight="1" thickTop="1">
      <c r="A8" s="514" t="s">
        <v>28</v>
      </c>
      <c r="B8" s="515">
        <v>1335</v>
      </c>
      <c r="C8" s="515">
        <v>608</v>
      </c>
      <c r="D8" s="70">
        <f t="shared" ref="D8:D22" si="0">SUM(B8:C8)</f>
        <v>1943</v>
      </c>
      <c r="E8" s="517">
        <v>563</v>
      </c>
      <c r="F8" s="515">
        <v>1380</v>
      </c>
      <c r="G8" s="68">
        <f>SUM(E8:F8)</f>
        <v>1943</v>
      </c>
      <c r="H8" s="511" t="s">
        <v>301</v>
      </c>
    </row>
    <row r="9" spans="1:8" ht="27.75">
      <c r="A9" s="389" t="s">
        <v>39</v>
      </c>
      <c r="B9" s="68">
        <v>168</v>
      </c>
      <c r="C9" s="68">
        <v>93</v>
      </c>
      <c r="D9" s="70">
        <f t="shared" si="0"/>
        <v>261</v>
      </c>
      <c r="E9" s="444">
        <v>76</v>
      </c>
      <c r="F9" s="68">
        <v>185</v>
      </c>
      <c r="G9" s="68">
        <f>SUM(E9:F9)</f>
        <v>261</v>
      </c>
      <c r="H9" s="292" t="s">
        <v>302</v>
      </c>
    </row>
    <row r="10" spans="1:8" ht="27.75">
      <c r="A10" s="389" t="s">
        <v>29</v>
      </c>
      <c r="B10" s="68">
        <v>677</v>
      </c>
      <c r="C10" s="68">
        <v>284</v>
      </c>
      <c r="D10" s="68">
        <f t="shared" si="0"/>
        <v>961</v>
      </c>
      <c r="E10" s="444">
        <v>208</v>
      </c>
      <c r="F10" s="68">
        <v>753</v>
      </c>
      <c r="G10" s="68">
        <f t="shared" ref="G10:G22" si="1">SUM(E10:F10)</f>
        <v>961</v>
      </c>
      <c r="H10" s="292" t="s">
        <v>303</v>
      </c>
    </row>
    <row r="11" spans="1:8" ht="27.75">
      <c r="A11" s="389" t="s">
        <v>40</v>
      </c>
      <c r="B11" s="68">
        <v>238</v>
      </c>
      <c r="C11" s="68">
        <v>20</v>
      </c>
      <c r="D11" s="68">
        <f t="shared" si="0"/>
        <v>258</v>
      </c>
      <c r="E11" s="444">
        <v>107</v>
      </c>
      <c r="F11" s="68">
        <v>151</v>
      </c>
      <c r="G11" s="68">
        <f t="shared" si="1"/>
        <v>258</v>
      </c>
      <c r="H11" s="292" t="s">
        <v>304</v>
      </c>
    </row>
    <row r="12" spans="1:8" ht="27.75">
      <c r="A12" s="389" t="s">
        <v>30</v>
      </c>
      <c r="B12" s="68">
        <v>3383</v>
      </c>
      <c r="C12" s="68">
        <v>928</v>
      </c>
      <c r="D12" s="68">
        <f t="shared" si="0"/>
        <v>4311</v>
      </c>
      <c r="E12" s="444">
        <v>1063</v>
      </c>
      <c r="F12" s="68">
        <v>3248</v>
      </c>
      <c r="G12" s="68">
        <f t="shared" si="1"/>
        <v>4311</v>
      </c>
      <c r="H12" s="292" t="s">
        <v>305</v>
      </c>
    </row>
    <row r="13" spans="1:8" ht="27.75">
      <c r="A13" s="389" t="s">
        <v>41</v>
      </c>
      <c r="B13" s="68">
        <v>393</v>
      </c>
      <c r="C13" s="68">
        <v>203</v>
      </c>
      <c r="D13" s="68">
        <f t="shared" si="0"/>
        <v>596</v>
      </c>
      <c r="E13" s="444">
        <v>167</v>
      </c>
      <c r="F13" s="68">
        <v>429</v>
      </c>
      <c r="G13" s="68">
        <f t="shared" si="1"/>
        <v>596</v>
      </c>
      <c r="H13" s="292" t="s">
        <v>306</v>
      </c>
    </row>
    <row r="14" spans="1:8" ht="27.75">
      <c r="A14" s="389" t="s">
        <v>31</v>
      </c>
      <c r="B14" s="68">
        <v>763</v>
      </c>
      <c r="C14" s="68">
        <v>165</v>
      </c>
      <c r="D14" s="68">
        <f t="shared" si="0"/>
        <v>928</v>
      </c>
      <c r="E14" s="444">
        <v>246</v>
      </c>
      <c r="F14" s="68">
        <v>682</v>
      </c>
      <c r="G14" s="68">
        <f t="shared" si="1"/>
        <v>928</v>
      </c>
      <c r="H14" s="292" t="s">
        <v>307</v>
      </c>
    </row>
    <row r="15" spans="1:8" ht="27.75">
      <c r="A15" s="389" t="s">
        <v>32</v>
      </c>
      <c r="B15" s="68">
        <v>132</v>
      </c>
      <c r="C15" s="68">
        <v>13</v>
      </c>
      <c r="D15" s="68">
        <f t="shared" si="0"/>
        <v>145</v>
      </c>
      <c r="E15" s="444">
        <v>49</v>
      </c>
      <c r="F15" s="68">
        <v>96</v>
      </c>
      <c r="G15" s="68">
        <f t="shared" si="1"/>
        <v>145</v>
      </c>
      <c r="H15" s="292" t="s">
        <v>308</v>
      </c>
    </row>
    <row r="16" spans="1:8" ht="27.75">
      <c r="A16" s="389" t="s">
        <v>33</v>
      </c>
      <c r="B16" s="68">
        <v>349</v>
      </c>
      <c r="C16" s="68">
        <v>110</v>
      </c>
      <c r="D16" s="68">
        <f t="shared" si="0"/>
        <v>459</v>
      </c>
      <c r="E16" s="444">
        <v>143</v>
      </c>
      <c r="F16" s="68">
        <v>316</v>
      </c>
      <c r="G16" s="68">
        <f t="shared" si="1"/>
        <v>459</v>
      </c>
      <c r="H16" s="292" t="s">
        <v>309</v>
      </c>
    </row>
    <row r="17" spans="1:8" ht="34.5" customHeight="1">
      <c r="A17" s="100" t="s">
        <v>21</v>
      </c>
      <c r="B17" s="68">
        <v>332</v>
      </c>
      <c r="C17" s="68">
        <v>152</v>
      </c>
      <c r="D17" s="68">
        <f t="shared" si="0"/>
        <v>484</v>
      </c>
      <c r="E17" s="444">
        <v>141</v>
      </c>
      <c r="F17" s="68">
        <v>343</v>
      </c>
      <c r="G17" s="68">
        <f t="shared" si="1"/>
        <v>484</v>
      </c>
      <c r="H17" s="292" t="s">
        <v>310</v>
      </c>
    </row>
    <row r="18" spans="1:8" ht="33" customHeight="1">
      <c r="A18" s="389" t="s">
        <v>22</v>
      </c>
      <c r="B18" s="68">
        <v>101</v>
      </c>
      <c r="C18" s="68">
        <v>49</v>
      </c>
      <c r="D18" s="68">
        <f t="shared" si="0"/>
        <v>150</v>
      </c>
      <c r="E18" s="444">
        <v>38</v>
      </c>
      <c r="F18" s="68">
        <v>112</v>
      </c>
      <c r="G18" s="68">
        <f t="shared" si="1"/>
        <v>150</v>
      </c>
      <c r="H18" s="292" t="s">
        <v>311</v>
      </c>
    </row>
    <row r="19" spans="1:8" ht="27.75">
      <c r="A19" s="389" t="s">
        <v>34</v>
      </c>
      <c r="B19" s="68">
        <v>1092</v>
      </c>
      <c r="C19" s="68">
        <v>576</v>
      </c>
      <c r="D19" s="68">
        <f t="shared" si="0"/>
        <v>1668</v>
      </c>
      <c r="E19" s="444">
        <v>488</v>
      </c>
      <c r="F19" s="68">
        <v>1180</v>
      </c>
      <c r="G19" s="68">
        <f t="shared" si="1"/>
        <v>1668</v>
      </c>
      <c r="H19" s="292" t="s">
        <v>312</v>
      </c>
    </row>
    <row r="20" spans="1:8" ht="27.75">
      <c r="A20" s="389" t="s">
        <v>35</v>
      </c>
      <c r="B20" s="68">
        <v>630</v>
      </c>
      <c r="C20" s="68">
        <v>259</v>
      </c>
      <c r="D20" s="68">
        <f t="shared" si="0"/>
        <v>889</v>
      </c>
      <c r="E20" s="444">
        <v>183</v>
      </c>
      <c r="F20" s="68">
        <v>706</v>
      </c>
      <c r="G20" s="68">
        <f t="shared" si="1"/>
        <v>889</v>
      </c>
      <c r="H20" s="292" t="s">
        <v>313</v>
      </c>
    </row>
    <row r="21" spans="1:8" ht="27.75">
      <c r="A21" s="389" t="s">
        <v>36</v>
      </c>
      <c r="B21" s="68">
        <v>214</v>
      </c>
      <c r="C21" s="68">
        <v>50</v>
      </c>
      <c r="D21" s="68">
        <f t="shared" si="0"/>
        <v>264</v>
      </c>
      <c r="E21" s="444">
        <v>56</v>
      </c>
      <c r="F21" s="68">
        <v>208</v>
      </c>
      <c r="G21" s="68">
        <f t="shared" si="1"/>
        <v>264</v>
      </c>
      <c r="H21" s="239" t="s">
        <v>314</v>
      </c>
    </row>
    <row r="22" spans="1:8" ht="28.5" thickBot="1">
      <c r="A22" s="392" t="s">
        <v>37</v>
      </c>
      <c r="B22" s="106">
        <v>964</v>
      </c>
      <c r="C22" s="106">
        <v>377</v>
      </c>
      <c r="D22" s="106">
        <f t="shared" si="0"/>
        <v>1341</v>
      </c>
      <c r="E22" s="445">
        <v>399</v>
      </c>
      <c r="F22" s="106">
        <v>942</v>
      </c>
      <c r="G22" s="106">
        <f t="shared" si="1"/>
        <v>1341</v>
      </c>
      <c r="H22" s="324" t="s">
        <v>315</v>
      </c>
    </row>
    <row r="23" spans="1:8" ht="29.25" thickTop="1" thickBot="1">
      <c r="A23" s="393" t="s">
        <v>0</v>
      </c>
      <c r="B23" s="394">
        <f>SUM(B8:B22)</f>
        <v>10771</v>
      </c>
      <c r="C23" s="512">
        <f t="shared" ref="C23:G23" si="2">SUM(C8:C22)</f>
        <v>3887</v>
      </c>
      <c r="D23" s="512">
        <f t="shared" si="2"/>
        <v>14658</v>
      </c>
      <c r="E23" s="518">
        <f t="shared" si="2"/>
        <v>3927</v>
      </c>
      <c r="F23" s="512">
        <f t="shared" si="2"/>
        <v>10731</v>
      </c>
      <c r="G23" s="512">
        <f t="shared" si="2"/>
        <v>14658</v>
      </c>
      <c r="H23" s="325" t="s">
        <v>316</v>
      </c>
    </row>
    <row r="24" spans="1:8" ht="13.5" thickTop="1"/>
  </sheetData>
  <mergeCells count="6">
    <mergeCell ref="H5:H7"/>
    <mergeCell ref="A1:H2"/>
    <mergeCell ref="A5:A7"/>
    <mergeCell ref="B5:D5"/>
    <mergeCell ref="E5:G5"/>
    <mergeCell ref="A3:H3"/>
  </mergeCells>
  <printOptions horizontalCentered="1"/>
  <pageMargins left="0.7" right="0.7" top="0.75" bottom="0.75" header="0.3" footer="0.3"/>
  <pageSetup paperSize="9" scale="95" orientation="portrait" verticalDpi="4294967293" r:id="rId1"/>
  <headerFooter>
    <oddFooter>&amp;C&amp;12 66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rightToLeft="1" view="pageBreakPreview" topLeftCell="A28" zoomScaleNormal="100" zoomScaleSheetLayoutView="100" workbookViewId="0">
      <selection activeCell="D27" sqref="D27"/>
    </sheetView>
  </sheetViews>
  <sheetFormatPr defaultRowHeight="12.75"/>
  <cols>
    <col min="1" max="1" width="24.42578125" customWidth="1"/>
    <col min="2" max="2" width="11.140625" customWidth="1"/>
    <col min="3" max="3" width="12" customWidth="1"/>
    <col min="4" max="4" width="13.42578125" customWidth="1"/>
    <col min="5" max="5" width="27.5703125" customWidth="1"/>
  </cols>
  <sheetData>
    <row r="1" spans="1:5">
      <c r="A1" s="805" t="s">
        <v>802</v>
      </c>
      <c r="B1" s="805"/>
      <c r="C1" s="805"/>
      <c r="D1" s="805"/>
      <c r="E1" s="805"/>
    </row>
    <row r="2" spans="1:5" ht="15" customHeight="1">
      <c r="A2" s="805"/>
      <c r="B2" s="805"/>
      <c r="C2" s="805"/>
      <c r="D2" s="805"/>
      <c r="E2" s="805"/>
    </row>
    <row r="3" spans="1:5" ht="34.5" customHeight="1">
      <c r="A3" s="637" t="s">
        <v>803</v>
      </c>
      <c r="B3" s="637"/>
      <c r="C3" s="637"/>
      <c r="D3" s="637"/>
      <c r="E3" s="637"/>
    </row>
    <row r="4" spans="1:5" ht="18.75" thickBot="1">
      <c r="A4" s="407" t="s">
        <v>594</v>
      </c>
      <c r="B4" s="308"/>
      <c r="C4" s="308"/>
      <c r="D4" s="666" t="s">
        <v>595</v>
      </c>
      <c r="E4" s="666"/>
    </row>
    <row r="5" spans="1:5" ht="17.25" customHeight="1" thickTop="1">
      <c r="A5" s="904" t="s">
        <v>590</v>
      </c>
      <c r="B5" s="387" t="s">
        <v>9</v>
      </c>
      <c r="C5" s="387" t="s">
        <v>10</v>
      </c>
      <c r="D5" s="391" t="s">
        <v>11</v>
      </c>
      <c r="E5" s="769" t="s">
        <v>591</v>
      </c>
    </row>
    <row r="6" spans="1:5" ht="19.5" customHeight="1" thickBot="1">
      <c r="A6" s="905"/>
      <c r="B6" s="402" t="s">
        <v>333</v>
      </c>
      <c r="C6" s="402" t="s">
        <v>334</v>
      </c>
      <c r="D6" s="395" t="s">
        <v>378</v>
      </c>
      <c r="E6" s="771"/>
    </row>
    <row r="7" spans="1:5" ht="21" customHeight="1" thickTop="1">
      <c r="A7" s="390" t="s">
        <v>614</v>
      </c>
      <c r="B7" s="104">
        <v>71</v>
      </c>
      <c r="C7" s="104">
        <v>66</v>
      </c>
      <c r="D7" s="104">
        <f>SUM(B7:C7)</f>
        <v>137</v>
      </c>
      <c r="E7" s="292" t="s">
        <v>650</v>
      </c>
    </row>
    <row r="8" spans="1:5" ht="21" customHeight="1">
      <c r="A8" s="389" t="s">
        <v>615</v>
      </c>
      <c r="B8" s="68">
        <v>1</v>
      </c>
      <c r="C8" s="68">
        <v>0</v>
      </c>
      <c r="D8" s="68">
        <f t="shared" ref="D8:D46" si="0">SUM(B8:C8)</f>
        <v>1</v>
      </c>
      <c r="E8" s="292" t="s">
        <v>649</v>
      </c>
    </row>
    <row r="9" spans="1:5" ht="21" customHeight="1">
      <c r="A9" s="389" t="s">
        <v>651</v>
      </c>
      <c r="B9" s="68">
        <v>28</v>
      </c>
      <c r="C9" s="68">
        <v>36</v>
      </c>
      <c r="D9" s="68">
        <f t="shared" si="0"/>
        <v>64</v>
      </c>
      <c r="E9" s="292" t="s">
        <v>652</v>
      </c>
    </row>
    <row r="10" spans="1:5" ht="22.5" customHeight="1">
      <c r="A10" s="389" t="s">
        <v>616</v>
      </c>
      <c r="B10" s="68">
        <v>379</v>
      </c>
      <c r="C10" s="68">
        <v>2195</v>
      </c>
      <c r="D10" s="68">
        <f t="shared" si="0"/>
        <v>2574</v>
      </c>
      <c r="E10" s="292" t="s">
        <v>653</v>
      </c>
    </row>
    <row r="11" spans="1:5" ht="21" customHeight="1">
      <c r="A11" s="389" t="s">
        <v>617</v>
      </c>
      <c r="B11" s="68">
        <v>37</v>
      </c>
      <c r="C11" s="68">
        <v>92</v>
      </c>
      <c r="D11" s="68">
        <f t="shared" si="0"/>
        <v>129</v>
      </c>
      <c r="E11" s="292" t="s">
        <v>684</v>
      </c>
    </row>
    <row r="12" spans="1:5" ht="20.25" customHeight="1">
      <c r="A12" s="389" t="s">
        <v>618</v>
      </c>
      <c r="B12" s="68">
        <v>7</v>
      </c>
      <c r="C12" s="68">
        <v>8</v>
      </c>
      <c r="D12" s="68">
        <f t="shared" si="0"/>
        <v>15</v>
      </c>
      <c r="E12" s="292" t="s">
        <v>654</v>
      </c>
    </row>
    <row r="13" spans="1:5" ht="21" customHeight="1">
      <c r="A13" s="389" t="s">
        <v>619</v>
      </c>
      <c r="B13" s="68">
        <v>132</v>
      </c>
      <c r="C13" s="68">
        <v>321</v>
      </c>
      <c r="D13" s="68">
        <f t="shared" si="0"/>
        <v>453</v>
      </c>
      <c r="E13" s="292" t="s">
        <v>655</v>
      </c>
    </row>
    <row r="14" spans="1:5" ht="18.75" customHeight="1">
      <c r="A14" s="389" t="s">
        <v>620</v>
      </c>
      <c r="B14" s="68">
        <v>171</v>
      </c>
      <c r="C14" s="68">
        <v>145</v>
      </c>
      <c r="D14" s="68">
        <f t="shared" si="0"/>
        <v>316</v>
      </c>
      <c r="E14" s="292" t="s">
        <v>656</v>
      </c>
    </row>
    <row r="15" spans="1:5" ht="20.25" customHeight="1">
      <c r="A15" s="389" t="s">
        <v>621</v>
      </c>
      <c r="B15" s="68">
        <v>8</v>
      </c>
      <c r="C15" s="68">
        <v>29</v>
      </c>
      <c r="D15" s="68">
        <f t="shared" si="0"/>
        <v>37</v>
      </c>
      <c r="E15" s="292" t="s">
        <v>657</v>
      </c>
    </row>
    <row r="16" spans="1:5" ht="18" customHeight="1">
      <c r="A16" s="100" t="s">
        <v>622</v>
      </c>
      <c r="B16" s="68">
        <v>12</v>
      </c>
      <c r="C16" s="68">
        <v>18</v>
      </c>
      <c r="D16" s="68">
        <f t="shared" si="0"/>
        <v>30</v>
      </c>
      <c r="E16" s="292" t="s">
        <v>455</v>
      </c>
    </row>
    <row r="17" spans="1:5" ht="18.75" customHeight="1">
      <c r="A17" s="389" t="s">
        <v>623</v>
      </c>
      <c r="B17" s="68">
        <v>7</v>
      </c>
      <c r="C17" s="68">
        <v>9</v>
      </c>
      <c r="D17" s="68">
        <f t="shared" si="0"/>
        <v>16</v>
      </c>
      <c r="E17" s="292" t="s">
        <v>658</v>
      </c>
    </row>
    <row r="18" spans="1:5" ht="24" customHeight="1">
      <c r="A18" s="389" t="s">
        <v>624</v>
      </c>
      <c r="B18" s="68">
        <v>16</v>
      </c>
      <c r="C18" s="68">
        <v>1</v>
      </c>
      <c r="D18" s="68">
        <f t="shared" si="0"/>
        <v>17</v>
      </c>
      <c r="E18" s="292" t="s">
        <v>659</v>
      </c>
    </row>
    <row r="19" spans="1:5" ht="24" customHeight="1">
      <c r="A19" s="509" t="s">
        <v>810</v>
      </c>
      <c r="B19" s="68">
        <v>1</v>
      </c>
      <c r="C19" s="68">
        <v>0</v>
      </c>
      <c r="D19" s="68">
        <f t="shared" si="0"/>
        <v>1</v>
      </c>
      <c r="E19" s="292" t="s">
        <v>818</v>
      </c>
    </row>
    <row r="20" spans="1:5" ht="20.25" customHeight="1">
      <c r="A20" s="389" t="s">
        <v>625</v>
      </c>
      <c r="B20" s="68">
        <v>7</v>
      </c>
      <c r="C20" s="68">
        <v>15</v>
      </c>
      <c r="D20" s="68">
        <f t="shared" si="0"/>
        <v>22</v>
      </c>
      <c r="E20" s="292" t="s">
        <v>660</v>
      </c>
    </row>
    <row r="21" spans="1:5" ht="20.25" customHeight="1">
      <c r="A21" s="509" t="s">
        <v>811</v>
      </c>
      <c r="B21" s="68">
        <v>25</v>
      </c>
      <c r="C21" s="68">
        <v>37</v>
      </c>
      <c r="D21" s="68">
        <f t="shared" si="0"/>
        <v>62</v>
      </c>
      <c r="E21" s="292" t="s">
        <v>819</v>
      </c>
    </row>
    <row r="22" spans="1:5" ht="19.5" customHeight="1">
      <c r="A22" s="389" t="s">
        <v>626</v>
      </c>
      <c r="B22" s="68">
        <v>33</v>
      </c>
      <c r="C22" s="68">
        <v>44</v>
      </c>
      <c r="D22" s="68">
        <f t="shared" si="0"/>
        <v>77</v>
      </c>
      <c r="E22" s="292" t="s">
        <v>661</v>
      </c>
    </row>
    <row r="23" spans="1:5" ht="21.75" hidden="1" customHeight="1">
      <c r="A23" s="389" t="s">
        <v>627</v>
      </c>
      <c r="B23" s="68"/>
      <c r="C23" s="68"/>
      <c r="D23" s="68">
        <f t="shared" si="0"/>
        <v>0</v>
      </c>
      <c r="E23" s="292" t="s">
        <v>662</v>
      </c>
    </row>
    <row r="24" spans="1:5" ht="20.25" customHeight="1">
      <c r="A24" s="389" t="s">
        <v>628</v>
      </c>
      <c r="B24" s="68">
        <v>13</v>
      </c>
      <c r="C24" s="68">
        <v>15</v>
      </c>
      <c r="D24" s="68">
        <f t="shared" si="0"/>
        <v>28</v>
      </c>
      <c r="E24" s="292" t="s">
        <v>663</v>
      </c>
    </row>
    <row r="25" spans="1:5" ht="18" customHeight="1">
      <c r="A25" s="389" t="s">
        <v>629</v>
      </c>
      <c r="B25" s="68">
        <v>6</v>
      </c>
      <c r="C25" s="68">
        <v>8</v>
      </c>
      <c r="D25" s="68">
        <f t="shared" si="0"/>
        <v>14</v>
      </c>
      <c r="E25" s="292" t="s">
        <v>664</v>
      </c>
    </row>
    <row r="26" spans="1:5" ht="20.25" customHeight="1">
      <c r="A26" s="389" t="s">
        <v>630</v>
      </c>
      <c r="B26" s="68">
        <v>5</v>
      </c>
      <c r="C26" s="68">
        <v>2</v>
      </c>
      <c r="D26" s="68">
        <f t="shared" si="0"/>
        <v>7</v>
      </c>
      <c r="E26" s="292" t="s">
        <v>665</v>
      </c>
    </row>
    <row r="27" spans="1:5" ht="20.25" customHeight="1">
      <c r="A27" s="509" t="s">
        <v>816</v>
      </c>
      <c r="B27" s="68">
        <v>7</v>
      </c>
      <c r="C27" s="68">
        <v>5</v>
      </c>
      <c r="D27" s="68">
        <f t="shared" si="0"/>
        <v>12</v>
      </c>
      <c r="E27" s="292" t="s">
        <v>817</v>
      </c>
    </row>
    <row r="28" spans="1:5" ht="21" customHeight="1">
      <c r="A28" s="389" t="s">
        <v>631</v>
      </c>
      <c r="B28" s="68">
        <v>19</v>
      </c>
      <c r="C28" s="68">
        <v>36</v>
      </c>
      <c r="D28" s="68">
        <f t="shared" si="0"/>
        <v>55</v>
      </c>
      <c r="E28" s="292" t="s">
        <v>666</v>
      </c>
    </row>
    <row r="29" spans="1:5" ht="18.75" customHeight="1">
      <c r="A29" s="389" t="s">
        <v>632</v>
      </c>
      <c r="B29" s="68">
        <v>7</v>
      </c>
      <c r="C29" s="68">
        <v>17</v>
      </c>
      <c r="D29" s="68">
        <f t="shared" si="0"/>
        <v>24</v>
      </c>
      <c r="E29" s="292" t="s">
        <v>667</v>
      </c>
    </row>
    <row r="30" spans="1:5" ht="21" customHeight="1">
      <c r="A30" s="389" t="s">
        <v>633</v>
      </c>
      <c r="B30" s="68">
        <v>5</v>
      </c>
      <c r="C30" s="68">
        <v>4</v>
      </c>
      <c r="D30" s="68">
        <f t="shared" si="0"/>
        <v>9</v>
      </c>
      <c r="E30" s="292" t="s">
        <v>668</v>
      </c>
    </row>
    <row r="31" spans="1:5" ht="18.75" customHeight="1">
      <c r="A31" s="389" t="s">
        <v>634</v>
      </c>
      <c r="B31" s="68">
        <v>17</v>
      </c>
      <c r="C31" s="68">
        <v>17</v>
      </c>
      <c r="D31" s="68">
        <f t="shared" si="0"/>
        <v>34</v>
      </c>
      <c r="E31" s="292" t="s">
        <v>669</v>
      </c>
    </row>
    <row r="32" spans="1:5" ht="24" customHeight="1">
      <c r="A32" s="389" t="s">
        <v>635</v>
      </c>
      <c r="B32" s="68">
        <v>17</v>
      </c>
      <c r="C32" s="68">
        <v>28</v>
      </c>
      <c r="D32" s="68">
        <f t="shared" si="0"/>
        <v>45</v>
      </c>
      <c r="E32" s="292" t="s">
        <v>670</v>
      </c>
    </row>
    <row r="33" spans="1:5" ht="24" hidden="1" customHeight="1">
      <c r="A33" s="389" t="s">
        <v>636</v>
      </c>
      <c r="B33" s="68"/>
      <c r="C33" s="68"/>
      <c r="D33" s="68">
        <f t="shared" si="0"/>
        <v>0</v>
      </c>
      <c r="E33" s="292" t="s">
        <v>671</v>
      </c>
    </row>
    <row r="34" spans="1:5" ht="24" hidden="1" customHeight="1">
      <c r="A34" s="389" t="s">
        <v>637</v>
      </c>
      <c r="D34" s="68">
        <f t="shared" si="0"/>
        <v>0</v>
      </c>
      <c r="E34" s="292" t="s">
        <v>672</v>
      </c>
    </row>
    <row r="35" spans="1:5" ht="24" hidden="1" customHeight="1">
      <c r="A35" s="389" t="s">
        <v>638</v>
      </c>
      <c r="B35" s="68"/>
      <c r="C35" s="68"/>
      <c r="D35" s="68">
        <f t="shared" si="0"/>
        <v>0</v>
      </c>
      <c r="E35" s="292" t="s">
        <v>673</v>
      </c>
    </row>
    <row r="36" spans="1:5" ht="24" hidden="1" customHeight="1">
      <c r="A36" s="389" t="s">
        <v>639</v>
      </c>
      <c r="B36" s="68"/>
      <c r="C36" s="68"/>
      <c r="D36" s="68">
        <f t="shared" si="0"/>
        <v>0</v>
      </c>
      <c r="E36" s="292" t="s">
        <v>674</v>
      </c>
    </row>
    <row r="37" spans="1:5" ht="24" customHeight="1">
      <c r="A37" s="389" t="s">
        <v>640</v>
      </c>
      <c r="B37" s="68">
        <v>14</v>
      </c>
      <c r="C37" s="68">
        <v>9</v>
      </c>
      <c r="D37" s="68">
        <f t="shared" si="0"/>
        <v>23</v>
      </c>
      <c r="E37" s="292" t="s">
        <v>675</v>
      </c>
    </row>
    <row r="38" spans="1:5" ht="22.5" customHeight="1">
      <c r="A38" s="389" t="s">
        <v>641</v>
      </c>
      <c r="B38" s="68">
        <v>22</v>
      </c>
      <c r="C38" s="68">
        <v>72</v>
      </c>
      <c r="D38" s="68">
        <f t="shared" si="0"/>
        <v>94</v>
      </c>
      <c r="E38" s="292" t="s">
        <v>676</v>
      </c>
    </row>
    <row r="39" spans="1:5" ht="21" customHeight="1">
      <c r="A39" s="389" t="s">
        <v>642</v>
      </c>
      <c r="B39" s="68">
        <v>4</v>
      </c>
      <c r="C39" s="68">
        <v>5</v>
      </c>
      <c r="D39" s="68">
        <f t="shared" si="0"/>
        <v>9</v>
      </c>
      <c r="E39" s="292" t="s">
        <v>677</v>
      </c>
    </row>
    <row r="40" spans="1:5" ht="21" customHeight="1">
      <c r="A40" s="389" t="s">
        <v>643</v>
      </c>
      <c r="B40" s="68">
        <v>4</v>
      </c>
      <c r="C40" s="68">
        <v>3</v>
      </c>
      <c r="D40" s="68">
        <f t="shared" si="0"/>
        <v>7</v>
      </c>
      <c r="E40" s="292" t="s">
        <v>678</v>
      </c>
    </row>
    <row r="41" spans="1:5" ht="21" customHeight="1">
      <c r="A41" s="509" t="s">
        <v>813</v>
      </c>
      <c r="B41" s="68">
        <v>3</v>
      </c>
      <c r="C41" s="68">
        <v>2</v>
      </c>
      <c r="D41" s="68">
        <f t="shared" si="0"/>
        <v>5</v>
      </c>
      <c r="E41" s="292" t="s">
        <v>303</v>
      </c>
    </row>
    <row r="42" spans="1:5" ht="18.75" customHeight="1">
      <c r="A42" s="509" t="s">
        <v>812</v>
      </c>
      <c r="B42" s="68">
        <v>6</v>
      </c>
      <c r="C42" s="68">
        <v>3</v>
      </c>
      <c r="D42" s="68">
        <f t="shared" si="0"/>
        <v>9</v>
      </c>
      <c r="E42" s="292" t="s">
        <v>314</v>
      </c>
    </row>
    <row r="43" spans="1:5" ht="23.25" customHeight="1">
      <c r="A43" s="389" t="s">
        <v>644</v>
      </c>
      <c r="B43" s="68">
        <v>18</v>
      </c>
      <c r="C43" s="68">
        <v>25</v>
      </c>
      <c r="D43" s="68">
        <f t="shared" si="0"/>
        <v>43</v>
      </c>
      <c r="E43" s="292" t="s">
        <v>679</v>
      </c>
    </row>
    <row r="44" spans="1:5" ht="21.75" customHeight="1">
      <c r="A44" s="389" t="s">
        <v>648</v>
      </c>
      <c r="B44" s="68">
        <v>4</v>
      </c>
      <c r="C44" s="68">
        <v>7</v>
      </c>
      <c r="D44" s="68">
        <f t="shared" si="0"/>
        <v>11</v>
      </c>
      <c r="E44" s="292" t="s">
        <v>680</v>
      </c>
    </row>
    <row r="45" spans="1:5" ht="22.5" customHeight="1">
      <c r="A45" s="389" t="s">
        <v>645</v>
      </c>
      <c r="B45" s="68">
        <v>3</v>
      </c>
      <c r="C45" s="68">
        <v>3</v>
      </c>
      <c r="D45" s="68">
        <f t="shared" si="0"/>
        <v>6</v>
      </c>
      <c r="E45" s="292" t="s">
        <v>681</v>
      </c>
    </row>
    <row r="46" spans="1:5" ht="22.5" customHeight="1">
      <c r="A46" s="509" t="s">
        <v>814</v>
      </c>
      <c r="B46" s="68">
        <v>4</v>
      </c>
      <c r="C46" s="68">
        <v>2</v>
      </c>
      <c r="D46" s="68">
        <f t="shared" si="0"/>
        <v>6</v>
      </c>
      <c r="E46" s="292" t="s">
        <v>302</v>
      </c>
    </row>
    <row r="47" spans="1:5" ht="24" customHeight="1">
      <c r="A47" s="397" t="s">
        <v>646</v>
      </c>
      <c r="B47" s="68">
        <v>2</v>
      </c>
      <c r="C47" s="68">
        <v>0</v>
      </c>
      <c r="D47" s="68">
        <f>SUM(B47:C47)</f>
        <v>2</v>
      </c>
      <c r="E47" s="292" t="s">
        <v>682</v>
      </c>
    </row>
    <row r="48" spans="1:5" ht="24" customHeight="1">
      <c r="A48" s="509" t="s">
        <v>815</v>
      </c>
      <c r="B48" s="68">
        <v>7</v>
      </c>
      <c r="C48" s="68">
        <v>1</v>
      </c>
      <c r="D48" s="68">
        <f>SUM(B48:C48)</f>
        <v>8</v>
      </c>
      <c r="E48" s="292" t="s">
        <v>306</v>
      </c>
    </row>
    <row r="49" spans="1:5" ht="24" customHeight="1" thickBot="1">
      <c r="A49" s="134" t="s">
        <v>647</v>
      </c>
      <c r="B49" s="113">
        <v>4</v>
      </c>
      <c r="C49" s="113">
        <v>3</v>
      </c>
      <c r="D49" s="113">
        <f t="shared" ref="D49" si="1">SUM(B49:C49)</f>
        <v>7</v>
      </c>
      <c r="E49" s="411" t="s">
        <v>683</v>
      </c>
    </row>
    <row r="50" spans="1:5" ht="21" customHeight="1" thickTop="1" thickBot="1">
      <c r="A50" s="393" t="s">
        <v>0</v>
      </c>
      <c r="B50" s="394">
        <f>SUM(B7:B49)</f>
        <v>1126</v>
      </c>
      <c r="C50" s="394">
        <f>SUM(C7:C49)</f>
        <v>3283</v>
      </c>
      <c r="D50" s="394">
        <f>SUM(D7:D49)</f>
        <v>4409</v>
      </c>
      <c r="E50" s="325" t="s">
        <v>316</v>
      </c>
    </row>
    <row r="51" spans="1:5" ht="13.5" thickTop="1"/>
  </sheetData>
  <mergeCells count="5">
    <mergeCell ref="A1:E2"/>
    <mergeCell ref="D4:E4"/>
    <mergeCell ref="A5:A6"/>
    <mergeCell ref="E5:E6"/>
    <mergeCell ref="A3:E3"/>
  </mergeCells>
  <printOptions horizontalCentered="1"/>
  <pageMargins left="0.7" right="0.7" top="0.75" bottom="0.75" header="0.3" footer="0.3"/>
  <pageSetup paperSize="9" scale="80" orientation="portrait" verticalDpi="4294967293" r:id="rId1"/>
  <headerFooter>
    <oddFooter>&amp;C&amp;12 67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rightToLeft="1" view="pageBreakPreview" zoomScaleNormal="100" zoomScaleSheetLayoutView="100" workbookViewId="0">
      <selection activeCell="D27" sqref="D27"/>
    </sheetView>
  </sheetViews>
  <sheetFormatPr defaultRowHeight="12.75"/>
  <cols>
    <col min="1" max="1" width="13.5703125" customWidth="1"/>
    <col min="6" max="6" width="9.85546875" customWidth="1"/>
    <col min="7" max="7" width="10.85546875" customWidth="1"/>
    <col min="8" max="8" width="17" customWidth="1"/>
  </cols>
  <sheetData>
    <row r="2" spans="1:8">
      <c r="A2" s="805" t="s">
        <v>804</v>
      </c>
      <c r="B2" s="805"/>
      <c r="C2" s="805"/>
      <c r="D2" s="805"/>
      <c r="E2" s="805"/>
      <c r="F2" s="805"/>
      <c r="G2" s="805"/>
      <c r="H2" s="805"/>
    </row>
    <row r="3" spans="1:8" ht="24" customHeight="1">
      <c r="A3" s="805"/>
      <c r="B3" s="805"/>
      <c r="C3" s="805"/>
      <c r="D3" s="805"/>
      <c r="E3" s="805"/>
      <c r="F3" s="805"/>
      <c r="G3" s="805"/>
      <c r="H3" s="805"/>
    </row>
    <row r="4" spans="1:8" ht="33" customHeight="1">
      <c r="A4" s="637" t="s">
        <v>805</v>
      </c>
      <c r="B4" s="637"/>
      <c r="C4" s="637"/>
      <c r="D4" s="637"/>
      <c r="E4" s="637"/>
      <c r="F4" s="637"/>
      <c r="G4" s="637"/>
      <c r="H4" s="637"/>
    </row>
    <row r="5" spans="1:8" ht="18.75" thickBot="1">
      <c r="A5" s="308" t="s">
        <v>592</v>
      </c>
      <c r="B5" s="308"/>
      <c r="C5" s="308"/>
      <c r="E5" s="407"/>
      <c r="H5" s="407" t="s">
        <v>593</v>
      </c>
    </row>
    <row r="6" spans="1:8" ht="18.75" customHeight="1" thickTop="1">
      <c r="A6" s="904" t="s">
        <v>1</v>
      </c>
      <c r="B6" s="902" t="s">
        <v>709</v>
      </c>
      <c r="C6" s="902"/>
      <c r="D6" s="902"/>
      <c r="E6" s="902" t="s">
        <v>710</v>
      </c>
      <c r="F6" s="902"/>
      <c r="G6" s="902"/>
      <c r="H6" s="769" t="s">
        <v>300</v>
      </c>
    </row>
    <row r="7" spans="1:8" ht="25.5" customHeight="1">
      <c r="A7" s="777"/>
      <c r="B7" s="388" t="s">
        <v>9</v>
      </c>
      <c r="C7" s="388" t="s">
        <v>10</v>
      </c>
      <c r="D7" s="416" t="s">
        <v>11</v>
      </c>
      <c r="E7" s="413" t="s">
        <v>9</v>
      </c>
      <c r="F7" s="413" t="s">
        <v>10</v>
      </c>
      <c r="G7" s="413" t="s">
        <v>11</v>
      </c>
      <c r="H7" s="770"/>
    </row>
    <row r="8" spans="1:8" ht="23.25" customHeight="1" thickBot="1">
      <c r="A8" s="905"/>
      <c r="B8" s="402" t="s">
        <v>333</v>
      </c>
      <c r="C8" s="402" t="s">
        <v>334</v>
      </c>
      <c r="D8" s="402" t="s">
        <v>378</v>
      </c>
      <c r="E8" s="402" t="s">
        <v>333</v>
      </c>
      <c r="F8" s="402" t="s">
        <v>334</v>
      </c>
      <c r="G8" s="402" t="s">
        <v>378</v>
      </c>
      <c r="H8" s="771"/>
    </row>
    <row r="9" spans="1:8" ht="26.25" customHeight="1" thickTop="1">
      <c r="A9" s="514" t="s">
        <v>28</v>
      </c>
      <c r="B9" s="515">
        <v>27</v>
      </c>
      <c r="C9" s="515">
        <v>24</v>
      </c>
      <c r="D9" s="70">
        <f t="shared" ref="D9:D23" si="0">SUM(B9:C9)</f>
        <v>51</v>
      </c>
      <c r="E9" s="517">
        <v>14</v>
      </c>
      <c r="F9" s="515">
        <v>37</v>
      </c>
      <c r="G9" s="68">
        <f>SUM(E9:F9)</f>
        <v>51</v>
      </c>
      <c r="H9" s="511" t="s">
        <v>301</v>
      </c>
    </row>
    <row r="10" spans="1:8" ht="27.75">
      <c r="A10" s="509" t="s">
        <v>39</v>
      </c>
      <c r="B10" s="68">
        <v>63</v>
      </c>
      <c r="C10" s="68">
        <v>42</v>
      </c>
      <c r="D10" s="70">
        <f t="shared" si="0"/>
        <v>105</v>
      </c>
      <c r="E10" s="444">
        <v>26</v>
      </c>
      <c r="F10" s="68">
        <v>79</v>
      </c>
      <c r="G10" s="68">
        <f>SUM(E10:F10)</f>
        <v>105</v>
      </c>
      <c r="H10" s="292" t="s">
        <v>302</v>
      </c>
    </row>
    <row r="11" spans="1:8" ht="27.75">
      <c r="A11" s="509" t="s">
        <v>29</v>
      </c>
      <c r="B11" s="68">
        <v>42</v>
      </c>
      <c r="C11" s="68">
        <v>60</v>
      </c>
      <c r="D11" s="68">
        <f t="shared" si="0"/>
        <v>102</v>
      </c>
      <c r="E11" s="444">
        <v>40</v>
      </c>
      <c r="F11" s="68">
        <v>62</v>
      </c>
      <c r="G11" s="68">
        <f t="shared" ref="G11:G23" si="1">SUM(E11:F11)</f>
        <v>102</v>
      </c>
      <c r="H11" s="292" t="s">
        <v>303</v>
      </c>
    </row>
    <row r="12" spans="1:8" ht="27.75">
      <c r="A12" s="509" t="s">
        <v>40</v>
      </c>
      <c r="B12" s="68">
        <v>49</v>
      </c>
      <c r="C12" s="68">
        <v>27</v>
      </c>
      <c r="D12" s="68">
        <f t="shared" si="0"/>
        <v>76</v>
      </c>
      <c r="E12" s="444">
        <v>18</v>
      </c>
      <c r="F12" s="68">
        <v>58</v>
      </c>
      <c r="G12" s="68">
        <f t="shared" si="1"/>
        <v>76</v>
      </c>
      <c r="H12" s="292" t="s">
        <v>304</v>
      </c>
    </row>
    <row r="13" spans="1:8" ht="27.75">
      <c r="A13" s="509" t="s">
        <v>30</v>
      </c>
      <c r="B13" s="68">
        <v>1270</v>
      </c>
      <c r="C13" s="68">
        <v>813</v>
      </c>
      <c r="D13" s="68">
        <f t="shared" si="0"/>
        <v>2083</v>
      </c>
      <c r="E13" s="444">
        <v>517</v>
      </c>
      <c r="F13" s="68">
        <v>1566</v>
      </c>
      <c r="G13" s="68">
        <f t="shared" si="1"/>
        <v>2083</v>
      </c>
      <c r="H13" s="292" t="s">
        <v>305</v>
      </c>
    </row>
    <row r="14" spans="1:8" ht="27.75">
      <c r="A14" s="509" t="s">
        <v>41</v>
      </c>
      <c r="B14" s="68">
        <v>76</v>
      </c>
      <c r="C14" s="68">
        <v>30</v>
      </c>
      <c r="D14" s="68">
        <f t="shared" si="0"/>
        <v>106</v>
      </c>
      <c r="E14" s="444">
        <v>22</v>
      </c>
      <c r="F14" s="68">
        <v>84</v>
      </c>
      <c r="G14" s="68">
        <f t="shared" si="1"/>
        <v>106</v>
      </c>
      <c r="H14" s="292" t="s">
        <v>306</v>
      </c>
    </row>
    <row r="15" spans="1:8" ht="27.75">
      <c r="A15" s="509" t="s">
        <v>31</v>
      </c>
      <c r="B15" s="68">
        <v>165</v>
      </c>
      <c r="C15" s="68">
        <v>117</v>
      </c>
      <c r="D15" s="68">
        <f t="shared" si="0"/>
        <v>282</v>
      </c>
      <c r="E15" s="444">
        <v>58</v>
      </c>
      <c r="F15" s="68">
        <v>224</v>
      </c>
      <c r="G15" s="68">
        <f t="shared" si="1"/>
        <v>282</v>
      </c>
      <c r="H15" s="292" t="s">
        <v>307</v>
      </c>
    </row>
    <row r="16" spans="1:8" ht="25.5" customHeight="1">
      <c r="A16" s="509" t="s">
        <v>32</v>
      </c>
      <c r="B16" s="68">
        <v>67</v>
      </c>
      <c r="C16" s="68">
        <v>60</v>
      </c>
      <c r="D16" s="68">
        <f t="shared" si="0"/>
        <v>127</v>
      </c>
      <c r="E16" s="444">
        <v>32</v>
      </c>
      <c r="F16" s="68">
        <v>95</v>
      </c>
      <c r="G16" s="68">
        <f t="shared" si="1"/>
        <v>127</v>
      </c>
      <c r="H16" s="292" t="s">
        <v>308</v>
      </c>
    </row>
    <row r="17" spans="1:8" ht="25.5" customHeight="1">
      <c r="A17" s="509" t="s">
        <v>33</v>
      </c>
      <c r="B17" s="68">
        <v>154</v>
      </c>
      <c r="C17" s="68">
        <v>123</v>
      </c>
      <c r="D17" s="68">
        <f t="shared" si="0"/>
        <v>277</v>
      </c>
      <c r="E17" s="444">
        <v>77</v>
      </c>
      <c r="F17" s="68">
        <v>200</v>
      </c>
      <c r="G17" s="68">
        <f t="shared" si="1"/>
        <v>277</v>
      </c>
      <c r="H17" s="292" t="s">
        <v>309</v>
      </c>
    </row>
    <row r="18" spans="1:8" ht="27" customHeight="1">
      <c r="A18" s="100" t="s">
        <v>21</v>
      </c>
      <c r="B18" s="68">
        <v>88</v>
      </c>
      <c r="C18" s="68">
        <v>60</v>
      </c>
      <c r="D18" s="68">
        <f t="shared" si="0"/>
        <v>148</v>
      </c>
      <c r="E18" s="444">
        <v>39</v>
      </c>
      <c r="F18" s="68">
        <v>109</v>
      </c>
      <c r="G18" s="68">
        <f t="shared" si="1"/>
        <v>148</v>
      </c>
      <c r="H18" s="292" t="s">
        <v>310</v>
      </c>
    </row>
    <row r="19" spans="1:8" ht="27.75">
      <c r="A19" s="509" t="s">
        <v>22</v>
      </c>
      <c r="B19" s="68">
        <v>56</v>
      </c>
      <c r="C19" s="68">
        <v>40</v>
      </c>
      <c r="D19" s="68">
        <f t="shared" si="0"/>
        <v>96</v>
      </c>
      <c r="E19" s="444">
        <v>37</v>
      </c>
      <c r="F19" s="68">
        <v>59</v>
      </c>
      <c r="G19" s="68">
        <f t="shared" si="1"/>
        <v>96</v>
      </c>
      <c r="H19" s="292" t="s">
        <v>311</v>
      </c>
    </row>
    <row r="20" spans="1:8" ht="27.75">
      <c r="A20" s="509" t="s">
        <v>34</v>
      </c>
      <c r="B20" s="68">
        <v>206</v>
      </c>
      <c r="C20" s="68">
        <v>153</v>
      </c>
      <c r="D20" s="68">
        <f t="shared" si="0"/>
        <v>359</v>
      </c>
      <c r="E20" s="444">
        <v>132</v>
      </c>
      <c r="F20" s="68">
        <v>227</v>
      </c>
      <c r="G20" s="68">
        <f t="shared" si="1"/>
        <v>359</v>
      </c>
      <c r="H20" s="292" t="s">
        <v>312</v>
      </c>
    </row>
    <row r="21" spans="1:8" ht="27.75">
      <c r="A21" s="509" t="s">
        <v>35</v>
      </c>
      <c r="B21" s="68">
        <v>102</v>
      </c>
      <c r="C21" s="68">
        <v>59</v>
      </c>
      <c r="D21" s="68">
        <f t="shared" si="0"/>
        <v>161</v>
      </c>
      <c r="E21" s="444">
        <v>34</v>
      </c>
      <c r="F21" s="68">
        <v>127</v>
      </c>
      <c r="G21" s="68">
        <f t="shared" si="1"/>
        <v>161</v>
      </c>
      <c r="H21" s="292" t="s">
        <v>313</v>
      </c>
    </row>
    <row r="22" spans="1:8" ht="23.25" customHeight="1">
      <c r="A22" s="509" t="s">
        <v>36</v>
      </c>
      <c r="B22" s="68">
        <v>118</v>
      </c>
      <c r="C22" s="68">
        <v>69</v>
      </c>
      <c r="D22" s="68">
        <f t="shared" si="0"/>
        <v>187</v>
      </c>
      <c r="E22" s="444">
        <v>33</v>
      </c>
      <c r="F22" s="68">
        <v>154</v>
      </c>
      <c r="G22" s="68">
        <f t="shared" si="1"/>
        <v>187</v>
      </c>
      <c r="H22" s="239" t="s">
        <v>314</v>
      </c>
    </row>
    <row r="23" spans="1:8" ht="25.5" customHeight="1" thickBot="1">
      <c r="A23" s="510" t="s">
        <v>37</v>
      </c>
      <c r="B23" s="106">
        <v>160</v>
      </c>
      <c r="C23" s="106">
        <v>89</v>
      </c>
      <c r="D23" s="106">
        <f t="shared" si="0"/>
        <v>249</v>
      </c>
      <c r="E23" s="445">
        <v>47</v>
      </c>
      <c r="F23" s="106">
        <v>202</v>
      </c>
      <c r="G23" s="106">
        <f t="shared" si="1"/>
        <v>249</v>
      </c>
      <c r="H23" s="324" t="s">
        <v>315</v>
      </c>
    </row>
    <row r="24" spans="1:8" ht="29.25" thickTop="1" thickBot="1">
      <c r="A24" s="513" t="s">
        <v>0</v>
      </c>
      <c r="B24" s="512">
        <f>SUM(B9:B23)</f>
        <v>2643</v>
      </c>
      <c r="C24" s="512">
        <f t="shared" ref="C24:G24" si="2">SUM(C9:C23)</f>
        <v>1766</v>
      </c>
      <c r="D24" s="512">
        <f t="shared" si="2"/>
        <v>4409</v>
      </c>
      <c r="E24" s="518">
        <f t="shared" si="2"/>
        <v>1126</v>
      </c>
      <c r="F24" s="512">
        <f t="shared" si="2"/>
        <v>3283</v>
      </c>
      <c r="G24" s="512">
        <f t="shared" si="2"/>
        <v>4409</v>
      </c>
      <c r="H24" s="325" t="s">
        <v>316</v>
      </c>
    </row>
    <row r="25" spans="1:8" ht="13.5" thickTop="1"/>
  </sheetData>
  <mergeCells count="6">
    <mergeCell ref="A2:H3"/>
    <mergeCell ref="A6:A8"/>
    <mergeCell ref="H6:H8"/>
    <mergeCell ref="A4:H4"/>
    <mergeCell ref="B6:D6"/>
    <mergeCell ref="E6:G6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rightToLeft="1" view="pageBreakPreview" zoomScaleNormal="100" zoomScaleSheetLayoutView="100" workbookViewId="0">
      <selection activeCell="D27" sqref="D27"/>
    </sheetView>
  </sheetViews>
  <sheetFormatPr defaultRowHeight="12.75"/>
  <cols>
    <col min="1" max="1" width="13.7109375" customWidth="1"/>
    <col min="2" max="2" width="13.140625" customWidth="1"/>
    <col min="3" max="3" width="14.85546875" customWidth="1"/>
    <col min="4" max="4" width="15.140625" customWidth="1"/>
    <col min="5" max="5" width="15.85546875" customWidth="1"/>
  </cols>
  <sheetData>
    <row r="2" spans="1:8">
      <c r="A2" s="805" t="s">
        <v>806</v>
      </c>
      <c r="B2" s="805"/>
      <c r="C2" s="805"/>
      <c r="D2" s="805"/>
      <c r="E2" s="805"/>
    </row>
    <row r="3" spans="1:8" ht="41.25" customHeight="1">
      <c r="A3" s="805"/>
      <c r="B3" s="805"/>
      <c r="C3" s="805"/>
      <c r="D3" s="805"/>
      <c r="E3" s="805"/>
    </row>
    <row r="4" spans="1:8" ht="48" customHeight="1">
      <c r="A4" s="637" t="s">
        <v>807</v>
      </c>
      <c r="B4" s="637"/>
      <c r="C4" s="637"/>
      <c r="D4" s="637"/>
      <c r="E4" s="637"/>
      <c r="F4" s="412"/>
      <c r="G4" s="412"/>
      <c r="H4" s="412"/>
    </row>
    <row r="5" spans="1:8" ht="18.75" thickBot="1">
      <c r="A5" s="308" t="s">
        <v>596</v>
      </c>
      <c r="B5" s="308"/>
      <c r="C5" s="308"/>
      <c r="D5" s="666" t="s">
        <v>597</v>
      </c>
      <c r="E5" s="666"/>
    </row>
    <row r="6" spans="1:8" ht="24" customHeight="1" thickTop="1">
      <c r="A6" s="567" t="s">
        <v>573</v>
      </c>
      <c r="B6" s="396" t="s">
        <v>9</v>
      </c>
      <c r="C6" s="396" t="s">
        <v>10</v>
      </c>
      <c r="D6" s="398" t="s">
        <v>11</v>
      </c>
      <c r="E6" s="695" t="s">
        <v>336</v>
      </c>
    </row>
    <row r="7" spans="1:8" ht="24" customHeight="1" thickBot="1">
      <c r="A7" s="569"/>
      <c r="B7" s="402" t="s">
        <v>333</v>
      </c>
      <c r="C7" s="402" t="s">
        <v>334</v>
      </c>
      <c r="D7" s="401" t="s">
        <v>378</v>
      </c>
      <c r="E7" s="786"/>
    </row>
    <row r="8" spans="1:8" ht="32.25" customHeight="1" thickTop="1">
      <c r="A8" s="465" t="s">
        <v>574</v>
      </c>
      <c r="B8" s="104">
        <v>655</v>
      </c>
      <c r="C8" s="104">
        <v>230</v>
      </c>
      <c r="D8" s="104">
        <f>SUM(B8:C8)</f>
        <v>885</v>
      </c>
      <c r="E8" s="462" t="s">
        <v>574</v>
      </c>
    </row>
    <row r="9" spans="1:8" ht="32.25" customHeight="1">
      <c r="A9" s="466" t="s">
        <v>575</v>
      </c>
      <c r="B9" s="68">
        <v>547</v>
      </c>
      <c r="C9" s="68">
        <v>342</v>
      </c>
      <c r="D9" s="68">
        <f t="shared" ref="D9:D22" si="0">SUM(B9:C9)</f>
        <v>889</v>
      </c>
      <c r="E9" s="463" t="s">
        <v>575</v>
      </c>
    </row>
    <row r="10" spans="1:8" ht="32.25" customHeight="1">
      <c r="A10" s="466" t="s">
        <v>576</v>
      </c>
      <c r="B10" s="68">
        <v>458</v>
      </c>
      <c r="C10" s="68">
        <v>259</v>
      </c>
      <c r="D10" s="68">
        <f t="shared" si="0"/>
        <v>717</v>
      </c>
      <c r="E10" s="463" t="s">
        <v>576</v>
      </c>
    </row>
    <row r="11" spans="1:8" ht="32.25" customHeight="1">
      <c r="A11" s="466" t="s">
        <v>577</v>
      </c>
      <c r="B11" s="68">
        <v>204</v>
      </c>
      <c r="C11" s="68">
        <v>102</v>
      </c>
      <c r="D11" s="68">
        <f t="shared" si="0"/>
        <v>306</v>
      </c>
      <c r="E11" s="463" t="s">
        <v>577</v>
      </c>
    </row>
    <row r="12" spans="1:8" ht="32.25" customHeight="1">
      <c r="A12" s="466" t="s">
        <v>578</v>
      </c>
      <c r="B12" s="68">
        <v>87</v>
      </c>
      <c r="C12" s="68">
        <v>69</v>
      </c>
      <c r="D12" s="68">
        <f t="shared" si="0"/>
        <v>156</v>
      </c>
      <c r="E12" s="463" t="s">
        <v>578</v>
      </c>
    </row>
    <row r="13" spans="1:8" ht="32.25" customHeight="1">
      <c r="A13" s="466" t="s">
        <v>579</v>
      </c>
      <c r="B13" s="68">
        <v>83</v>
      </c>
      <c r="C13" s="68">
        <v>74</v>
      </c>
      <c r="D13" s="68">
        <f t="shared" si="0"/>
        <v>157</v>
      </c>
      <c r="E13" s="463" t="s">
        <v>579</v>
      </c>
    </row>
    <row r="14" spans="1:8" ht="32.25" customHeight="1">
      <c r="A14" s="466" t="s">
        <v>580</v>
      </c>
      <c r="B14" s="68">
        <v>97</v>
      </c>
      <c r="C14" s="68">
        <v>67</v>
      </c>
      <c r="D14" s="68">
        <f t="shared" si="0"/>
        <v>164</v>
      </c>
      <c r="E14" s="463" t="s">
        <v>580</v>
      </c>
    </row>
    <row r="15" spans="1:8" ht="32.25" customHeight="1">
      <c r="A15" s="466" t="s">
        <v>581</v>
      </c>
      <c r="B15" s="68">
        <v>66</v>
      </c>
      <c r="C15" s="68">
        <v>56</v>
      </c>
      <c r="D15" s="68">
        <f t="shared" si="0"/>
        <v>122</v>
      </c>
      <c r="E15" s="463" t="s">
        <v>581</v>
      </c>
    </row>
    <row r="16" spans="1:8" ht="32.25" customHeight="1">
      <c r="A16" s="466" t="s">
        <v>582</v>
      </c>
      <c r="B16" s="68">
        <v>48</v>
      </c>
      <c r="C16" s="68">
        <v>59</v>
      </c>
      <c r="D16" s="68">
        <f t="shared" si="0"/>
        <v>107</v>
      </c>
      <c r="E16" s="463" t="s">
        <v>582</v>
      </c>
    </row>
    <row r="17" spans="1:5" ht="32.25" customHeight="1">
      <c r="A17" s="466" t="s">
        <v>583</v>
      </c>
      <c r="B17" s="68">
        <v>69</v>
      </c>
      <c r="C17" s="68">
        <v>51</v>
      </c>
      <c r="D17" s="68">
        <f t="shared" si="0"/>
        <v>120</v>
      </c>
      <c r="E17" s="463" t="s">
        <v>583</v>
      </c>
    </row>
    <row r="18" spans="1:5" ht="32.25" customHeight="1">
      <c r="A18" s="466" t="s">
        <v>584</v>
      </c>
      <c r="B18" s="68">
        <v>74</v>
      </c>
      <c r="C18" s="68">
        <v>63</v>
      </c>
      <c r="D18" s="68">
        <f t="shared" si="0"/>
        <v>137</v>
      </c>
      <c r="E18" s="463" t="s">
        <v>584</v>
      </c>
    </row>
    <row r="19" spans="1:5" ht="32.25" customHeight="1">
      <c r="A19" s="466" t="s">
        <v>585</v>
      </c>
      <c r="B19" s="68">
        <v>45</v>
      </c>
      <c r="C19" s="68">
        <v>57</v>
      </c>
      <c r="D19" s="68">
        <f t="shared" si="0"/>
        <v>102</v>
      </c>
      <c r="E19" s="463" t="s">
        <v>585</v>
      </c>
    </row>
    <row r="20" spans="1:5" ht="32.25" customHeight="1">
      <c r="A20" s="466" t="s">
        <v>586</v>
      </c>
      <c r="B20" s="68">
        <v>54</v>
      </c>
      <c r="C20" s="68">
        <v>65</v>
      </c>
      <c r="D20" s="68">
        <f t="shared" si="0"/>
        <v>119</v>
      </c>
      <c r="E20" s="463" t="s">
        <v>586</v>
      </c>
    </row>
    <row r="21" spans="1:5" ht="32.25" customHeight="1">
      <c r="A21" s="466" t="s">
        <v>587</v>
      </c>
      <c r="B21" s="68">
        <v>58</v>
      </c>
      <c r="C21" s="68">
        <v>58</v>
      </c>
      <c r="D21" s="68">
        <f t="shared" si="0"/>
        <v>116</v>
      </c>
      <c r="E21" s="463" t="s">
        <v>587</v>
      </c>
    </row>
    <row r="22" spans="1:5" ht="32.25" customHeight="1" thickBot="1">
      <c r="A22" s="467" t="s">
        <v>156</v>
      </c>
      <c r="B22" s="106">
        <v>98</v>
      </c>
      <c r="C22" s="106">
        <v>214</v>
      </c>
      <c r="D22" s="106">
        <f t="shared" si="0"/>
        <v>312</v>
      </c>
      <c r="E22" s="464" t="s">
        <v>598</v>
      </c>
    </row>
    <row r="23" spans="1:5" ht="32.25" customHeight="1" thickTop="1" thickBot="1">
      <c r="A23" s="468" t="s">
        <v>0</v>
      </c>
      <c r="B23" s="399">
        <f>SUM(B8:B22)</f>
        <v>2643</v>
      </c>
      <c r="C23" s="399">
        <f t="shared" ref="C23:D23" si="1">SUM(C8:C22)</f>
        <v>1766</v>
      </c>
      <c r="D23" s="399">
        <f t="shared" si="1"/>
        <v>4409</v>
      </c>
      <c r="E23" s="461" t="s">
        <v>316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68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rightToLeft="1" tabSelected="1" view="pageBreakPreview" zoomScaleNormal="100" zoomScaleSheetLayoutView="100" workbookViewId="0">
      <selection activeCell="D27" sqref="D27"/>
    </sheetView>
  </sheetViews>
  <sheetFormatPr defaultRowHeight="12.75"/>
  <cols>
    <col min="1" max="1" width="15.140625" customWidth="1"/>
    <col min="2" max="2" width="10.85546875" customWidth="1"/>
    <col min="3" max="3" width="11.85546875" customWidth="1"/>
    <col min="4" max="4" width="10.85546875" customWidth="1"/>
    <col min="5" max="5" width="19.7109375" customWidth="1"/>
  </cols>
  <sheetData>
    <row r="2" spans="1:5">
      <c r="A2" s="805" t="s">
        <v>808</v>
      </c>
      <c r="B2" s="805"/>
      <c r="C2" s="805"/>
      <c r="D2" s="805"/>
      <c r="E2" s="805"/>
    </row>
    <row r="3" spans="1:5" ht="21.75" customHeight="1">
      <c r="A3" s="805"/>
      <c r="B3" s="805"/>
      <c r="C3" s="805"/>
      <c r="D3" s="805"/>
      <c r="E3" s="805"/>
    </row>
    <row r="4" spans="1:5" ht="52.5" customHeight="1">
      <c r="A4" s="637" t="s">
        <v>809</v>
      </c>
      <c r="B4" s="637"/>
      <c r="C4" s="637"/>
      <c r="D4" s="637"/>
      <c r="E4" s="637"/>
    </row>
    <row r="5" spans="1:5" ht="18.75" thickBot="1">
      <c r="A5" s="308" t="s">
        <v>612</v>
      </c>
      <c r="B5" s="308"/>
      <c r="C5" s="308"/>
      <c r="D5" s="666" t="s">
        <v>613</v>
      </c>
      <c r="E5" s="666"/>
    </row>
    <row r="6" spans="1:5" ht="27.75" customHeight="1" thickTop="1">
      <c r="A6" s="904" t="s">
        <v>599</v>
      </c>
      <c r="B6" s="396" t="s">
        <v>9</v>
      </c>
      <c r="C6" s="396" t="s">
        <v>10</v>
      </c>
      <c r="D6" s="398" t="s">
        <v>11</v>
      </c>
      <c r="E6" s="906" t="s">
        <v>703</v>
      </c>
    </row>
    <row r="7" spans="1:5" ht="25.5" thickBot="1">
      <c r="A7" s="905"/>
      <c r="B7" s="402" t="s">
        <v>333</v>
      </c>
      <c r="C7" s="402" t="s">
        <v>334</v>
      </c>
      <c r="D7" s="401" t="s">
        <v>378</v>
      </c>
      <c r="E7" s="907"/>
    </row>
    <row r="8" spans="1:5" ht="28.5" thickTop="1">
      <c r="A8" s="404" t="s">
        <v>600</v>
      </c>
      <c r="B8" s="104"/>
      <c r="C8" s="104"/>
      <c r="D8" s="104">
        <f>SUM(B8:C8)</f>
        <v>0</v>
      </c>
      <c r="E8" s="408" t="s">
        <v>606</v>
      </c>
    </row>
    <row r="9" spans="1:5" ht="27.75">
      <c r="A9" s="405" t="s">
        <v>601</v>
      </c>
      <c r="B9" s="68"/>
      <c r="C9" s="68"/>
      <c r="D9" s="68">
        <f t="shared" ref="D9:D14" si="0">SUM(B9:C9)</f>
        <v>0</v>
      </c>
      <c r="E9" s="409" t="s">
        <v>607</v>
      </c>
    </row>
    <row r="10" spans="1:5" ht="27.75">
      <c r="A10" s="405" t="s">
        <v>602</v>
      </c>
      <c r="B10" s="68"/>
      <c r="C10" s="68"/>
      <c r="D10" s="68">
        <f t="shared" si="0"/>
        <v>0</v>
      </c>
      <c r="E10" s="409" t="s">
        <v>608</v>
      </c>
    </row>
    <row r="11" spans="1:5" ht="27.75">
      <c r="A11" s="405" t="s">
        <v>603</v>
      </c>
      <c r="B11" s="68"/>
      <c r="C11" s="68"/>
      <c r="D11" s="68">
        <f t="shared" si="0"/>
        <v>0</v>
      </c>
      <c r="E11" s="409" t="s">
        <v>608</v>
      </c>
    </row>
    <row r="12" spans="1:5" ht="27.75">
      <c r="A12" s="405" t="s">
        <v>604</v>
      </c>
      <c r="B12" s="68"/>
      <c r="C12" s="68"/>
      <c r="D12" s="68">
        <f t="shared" si="0"/>
        <v>0</v>
      </c>
      <c r="E12" s="409" t="s">
        <v>609</v>
      </c>
    </row>
    <row r="13" spans="1:5" ht="27.75">
      <c r="A13" s="405" t="s">
        <v>605</v>
      </c>
      <c r="B13" s="68"/>
      <c r="C13" s="68"/>
      <c r="D13" s="68">
        <f t="shared" si="0"/>
        <v>0</v>
      </c>
      <c r="E13" s="409" t="s">
        <v>611</v>
      </c>
    </row>
    <row r="14" spans="1:5" ht="28.5" thickBot="1">
      <c r="A14" s="406" t="s">
        <v>38</v>
      </c>
      <c r="B14" s="106"/>
      <c r="C14" s="106"/>
      <c r="D14" s="106">
        <f t="shared" si="0"/>
        <v>0</v>
      </c>
      <c r="E14" s="410" t="s">
        <v>610</v>
      </c>
    </row>
    <row r="15" spans="1:5" ht="29.25" thickTop="1" thickBot="1">
      <c r="A15" s="400" t="s">
        <v>0</v>
      </c>
      <c r="B15" s="399">
        <f>SUM(B8:B14)</f>
        <v>0</v>
      </c>
      <c r="C15" s="399">
        <f>SUM(C8:C14)</f>
        <v>0</v>
      </c>
      <c r="D15" s="399">
        <f>SUM(D8:D14)</f>
        <v>0</v>
      </c>
      <c r="E15" s="325" t="s">
        <v>316</v>
      </c>
    </row>
    <row r="16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69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30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2.42578125" bestFit="1" customWidth="1"/>
    <col min="2" max="2" width="6.28515625" customWidth="1"/>
    <col min="3" max="3" width="9.42578125" customWidth="1"/>
    <col min="4" max="4" width="9.7109375" customWidth="1"/>
    <col min="5" max="5" width="8.140625" customWidth="1"/>
    <col min="6" max="6" width="7" bestFit="1" customWidth="1"/>
    <col min="7" max="7" width="8.140625" customWidth="1"/>
    <col min="8" max="8" width="7" bestFit="1" customWidth="1"/>
    <col min="9" max="10" width="8" customWidth="1"/>
    <col min="11" max="12" width="7.85546875" customWidth="1"/>
    <col min="13" max="13" width="8.140625" customWidth="1"/>
    <col min="14" max="14" width="8" customWidth="1"/>
    <col min="15" max="15" width="8.140625" customWidth="1"/>
    <col min="16" max="16" width="8.7109375" customWidth="1"/>
    <col min="17" max="17" width="8.140625" customWidth="1"/>
    <col min="18" max="18" width="9.7109375" customWidth="1"/>
    <col min="19" max="19" width="15.140625" customWidth="1"/>
  </cols>
  <sheetData>
    <row r="1" spans="1:19" ht="24" customHeight="1">
      <c r="A1" s="628" t="s">
        <v>728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</row>
    <row r="2" spans="1:19" ht="27.75" customHeight="1">
      <c r="A2" s="629" t="s">
        <v>729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</row>
    <row r="3" spans="1:19" ht="27.75" customHeight="1" thickBot="1">
      <c r="A3" s="630" t="s">
        <v>256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290" t="s">
        <v>495</v>
      </c>
    </row>
    <row r="4" spans="1:19" s="13" customFormat="1" ht="20.100000000000001" customHeight="1" thickTop="1">
      <c r="A4" s="606" t="s">
        <v>1</v>
      </c>
      <c r="B4" s="571" t="s">
        <v>245</v>
      </c>
      <c r="C4" s="571"/>
      <c r="D4" s="626" t="s">
        <v>2</v>
      </c>
      <c r="E4" s="626"/>
      <c r="F4" s="626" t="s">
        <v>3</v>
      </c>
      <c r="G4" s="626"/>
      <c r="H4" s="626" t="s">
        <v>4</v>
      </c>
      <c r="I4" s="626"/>
      <c r="J4" s="626" t="s">
        <v>5</v>
      </c>
      <c r="K4" s="626"/>
      <c r="L4" s="626" t="s">
        <v>6</v>
      </c>
      <c r="M4" s="626"/>
      <c r="N4" s="626" t="s">
        <v>7</v>
      </c>
      <c r="O4" s="626"/>
      <c r="P4" s="626" t="s">
        <v>8</v>
      </c>
      <c r="Q4" s="626"/>
      <c r="R4" s="626"/>
      <c r="S4" s="626" t="s">
        <v>300</v>
      </c>
    </row>
    <row r="5" spans="1:19" s="13" customFormat="1" ht="45" customHeight="1">
      <c r="A5" s="607"/>
      <c r="B5" s="634" t="s">
        <v>349</v>
      </c>
      <c r="C5" s="634"/>
      <c r="D5" s="627" t="s">
        <v>343</v>
      </c>
      <c r="E5" s="627"/>
      <c r="F5" s="627" t="s">
        <v>344</v>
      </c>
      <c r="G5" s="627"/>
      <c r="H5" s="627" t="s">
        <v>345</v>
      </c>
      <c r="I5" s="627"/>
      <c r="J5" s="627" t="s">
        <v>346</v>
      </c>
      <c r="K5" s="627"/>
      <c r="L5" s="627" t="s">
        <v>347</v>
      </c>
      <c r="M5" s="627"/>
      <c r="N5" s="627" t="s">
        <v>348</v>
      </c>
      <c r="O5" s="627"/>
      <c r="P5" s="627" t="s">
        <v>316</v>
      </c>
      <c r="Q5" s="627"/>
      <c r="R5" s="627"/>
      <c r="S5" s="631"/>
    </row>
    <row r="6" spans="1:19" s="13" customFormat="1" ht="20.100000000000001" customHeight="1">
      <c r="A6" s="633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93" t="s">
        <v>9</v>
      </c>
      <c r="Q6" s="93" t="s">
        <v>10</v>
      </c>
      <c r="R6" s="263" t="s">
        <v>46</v>
      </c>
      <c r="S6" s="631"/>
    </row>
    <row r="7" spans="1:19" s="13" customFormat="1" ht="20.100000000000001" customHeight="1" thickBot="1">
      <c r="A7" s="59"/>
      <c r="B7" s="264" t="s">
        <v>333</v>
      </c>
      <c r="C7" s="264" t="s">
        <v>334</v>
      </c>
      <c r="D7" s="264" t="s">
        <v>333</v>
      </c>
      <c r="E7" s="264" t="s">
        <v>334</v>
      </c>
      <c r="F7" s="264" t="s">
        <v>333</v>
      </c>
      <c r="G7" s="264" t="s">
        <v>334</v>
      </c>
      <c r="H7" s="264" t="s">
        <v>333</v>
      </c>
      <c r="I7" s="264" t="s">
        <v>334</v>
      </c>
      <c r="J7" s="264" t="s">
        <v>333</v>
      </c>
      <c r="K7" s="264" t="s">
        <v>334</v>
      </c>
      <c r="L7" s="264" t="s">
        <v>333</v>
      </c>
      <c r="M7" s="264" t="s">
        <v>334</v>
      </c>
      <c r="N7" s="264" t="s">
        <v>333</v>
      </c>
      <c r="O7" s="264" t="s">
        <v>334</v>
      </c>
      <c r="P7" s="264" t="s">
        <v>333</v>
      </c>
      <c r="Q7" s="264" t="s">
        <v>334</v>
      </c>
      <c r="R7" s="264" t="s">
        <v>335</v>
      </c>
      <c r="S7" s="632"/>
    </row>
    <row r="8" spans="1:19" ht="20.100000000000001" customHeight="1" thickTop="1">
      <c r="A8" s="63" t="s">
        <v>12</v>
      </c>
      <c r="B8" s="88">
        <v>0</v>
      </c>
      <c r="C8" s="375">
        <v>0</v>
      </c>
      <c r="D8" s="375">
        <v>11</v>
      </c>
      <c r="E8" s="375">
        <v>9</v>
      </c>
      <c r="F8" s="375">
        <v>0</v>
      </c>
      <c r="G8" s="375">
        <v>8</v>
      </c>
      <c r="H8" s="375">
        <v>5</v>
      </c>
      <c r="I8" s="375">
        <v>7</v>
      </c>
      <c r="J8" s="375">
        <v>2</v>
      </c>
      <c r="K8" s="375">
        <v>5</v>
      </c>
      <c r="L8" s="375">
        <v>10</v>
      </c>
      <c r="M8" s="375">
        <v>12</v>
      </c>
      <c r="N8" s="375">
        <v>0</v>
      </c>
      <c r="O8" s="375">
        <v>1</v>
      </c>
      <c r="P8" s="501">
        <f t="shared" ref="P8" si="0">SUM(N8,L8,J8,H8,F8,D8,B8)</f>
        <v>28</v>
      </c>
      <c r="Q8" s="501">
        <f t="shared" ref="Q8" si="1">SUM(O8,M8,K8,I8,G8,E8,C8)</f>
        <v>42</v>
      </c>
      <c r="R8" s="501">
        <f t="shared" ref="R8" si="2">SUM(P8:Q8)</f>
        <v>70</v>
      </c>
      <c r="S8" s="257" t="s">
        <v>301</v>
      </c>
    </row>
    <row r="9" spans="1:19" ht="20.100000000000001" customHeight="1">
      <c r="A9" s="64" t="s">
        <v>13</v>
      </c>
      <c r="B9" s="90">
        <v>0</v>
      </c>
      <c r="C9" s="90">
        <v>0</v>
      </c>
      <c r="D9" s="90">
        <v>12</v>
      </c>
      <c r="E9" s="90">
        <v>8</v>
      </c>
      <c r="F9" s="90">
        <v>2</v>
      </c>
      <c r="G9" s="90">
        <v>1</v>
      </c>
      <c r="H9" s="90">
        <v>2</v>
      </c>
      <c r="I9" s="90">
        <v>3</v>
      </c>
      <c r="J9" s="90">
        <v>2</v>
      </c>
      <c r="K9" s="90">
        <v>6</v>
      </c>
      <c r="L9" s="90">
        <v>9</v>
      </c>
      <c r="M9" s="90">
        <v>6</v>
      </c>
      <c r="N9" s="90">
        <v>0</v>
      </c>
      <c r="O9" s="90">
        <v>0</v>
      </c>
      <c r="P9" s="90">
        <f t="shared" ref="P9:Q13" si="3">SUM(N9,L9,J9,H9,F9,D9,B9)</f>
        <v>27</v>
      </c>
      <c r="Q9" s="90">
        <f t="shared" si="3"/>
        <v>24</v>
      </c>
      <c r="R9" s="90">
        <f t="shared" ref="R9:R22" si="4">SUM(P9:Q9)</f>
        <v>51</v>
      </c>
      <c r="S9" s="262" t="s">
        <v>302</v>
      </c>
    </row>
    <row r="10" spans="1:19" ht="20.100000000000001" customHeight="1">
      <c r="A10" s="64" t="s">
        <v>14</v>
      </c>
      <c r="B10" s="90">
        <v>0</v>
      </c>
      <c r="C10" s="90">
        <v>0</v>
      </c>
      <c r="D10" s="90">
        <v>7</v>
      </c>
      <c r="E10" s="90">
        <v>5</v>
      </c>
      <c r="F10" s="90">
        <v>0</v>
      </c>
      <c r="G10" s="90">
        <v>5</v>
      </c>
      <c r="H10" s="90">
        <v>1</v>
      </c>
      <c r="I10" s="90">
        <v>3</v>
      </c>
      <c r="J10" s="90">
        <v>1</v>
      </c>
      <c r="K10" s="90">
        <v>4</v>
      </c>
      <c r="L10" s="90">
        <v>1</v>
      </c>
      <c r="M10" s="90">
        <v>4</v>
      </c>
      <c r="N10" s="90">
        <v>1</v>
      </c>
      <c r="O10" s="90">
        <v>0</v>
      </c>
      <c r="P10" s="90">
        <f t="shared" si="3"/>
        <v>11</v>
      </c>
      <c r="Q10" s="90">
        <f t="shared" si="3"/>
        <v>21</v>
      </c>
      <c r="R10" s="90">
        <f t="shared" si="4"/>
        <v>32</v>
      </c>
      <c r="S10" s="262" t="s">
        <v>303</v>
      </c>
    </row>
    <row r="11" spans="1:19" ht="20.100000000000001" customHeight="1">
      <c r="A11" s="64" t="s">
        <v>15</v>
      </c>
      <c r="B11" s="90">
        <v>0</v>
      </c>
      <c r="C11" s="90">
        <v>0</v>
      </c>
      <c r="D11" s="90">
        <v>5</v>
      </c>
      <c r="E11" s="90">
        <v>4</v>
      </c>
      <c r="F11" s="90">
        <v>1</v>
      </c>
      <c r="G11" s="90">
        <v>1</v>
      </c>
      <c r="H11" s="90">
        <v>2</v>
      </c>
      <c r="I11" s="90">
        <v>0</v>
      </c>
      <c r="J11" s="90">
        <v>5</v>
      </c>
      <c r="K11" s="90">
        <v>6</v>
      </c>
      <c r="L11" s="90">
        <v>6</v>
      </c>
      <c r="M11" s="90">
        <v>13</v>
      </c>
      <c r="N11" s="90">
        <v>0</v>
      </c>
      <c r="O11" s="90">
        <v>0</v>
      </c>
      <c r="P11" s="90">
        <f t="shared" si="3"/>
        <v>19</v>
      </c>
      <c r="Q11" s="90">
        <f t="shared" si="3"/>
        <v>24</v>
      </c>
      <c r="R11" s="90">
        <f t="shared" si="4"/>
        <v>43</v>
      </c>
      <c r="S11" s="262" t="s">
        <v>304</v>
      </c>
    </row>
    <row r="12" spans="1:19" ht="20.100000000000001" customHeight="1">
      <c r="A12" s="64" t="s">
        <v>16</v>
      </c>
      <c r="B12" s="90">
        <v>0</v>
      </c>
      <c r="C12" s="90">
        <v>0</v>
      </c>
      <c r="D12" s="90">
        <v>307</v>
      </c>
      <c r="E12" s="90">
        <v>205</v>
      </c>
      <c r="F12" s="90">
        <v>42</v>
      </c>
      <c r="G12" s="90">
        <v>43</v>
      </c>
      <c r="H12" s="90">
        <v>89</v>
      </c>
      <c r="I12" s="90">
        <v>82</v>
      </c>
      <c r="J12" s="90">
        <v>44</v>
      </c>
      <c r="K12" s="90">
        <v>95</v>
      </c>
      <c r="L12" s="90">
        <v>115</v>
      </c>
      <c r="M12" s="90">
        <v>164</v>
      </c>
      <c r="N12" s="90">
        <v>28</v>
      </c>
      <c r="O12" s="90">
        <v>36</v>
      </c>
      <c r="P12" s="90">
        <f t="shared" si="3"/>
        <v>625</v>
      </c>
      <c r="Q12" s="90">
        <f t="shared" si="3"/>
        <v>625</v>
      </c>
      <c r="R12" s="90">
        <f t="shared" si="4"/>
        <v>1250</v>
      </c>
      <c r="S12" s="262" t="s">
        <v>305</v>
      </c>
    </row>
    <row r="13" spans="1:19" ht="20.100000000000001" customHeight="1">
      <c r="A13" s="64" t="s">
        <v>17</v>
      </c>
      <c r="B13" s="90">
        <v>0</v>
      </c>
      <c r="C13" s="90">
        <v>0</v>
      </c>
      <c r="D13" s="90">
        <v>2</v>
      </c>
      <c r="E13" s="90">
        <v>0</v>
      </c>
      <c r="F13" s="90">
        <v>0</v>
      </c>
      <c r="G13" s="90">
        <v>1</v>
      </c>
      <c r="H13" s="90">
        <v>0</v>
      </c>
      <c r="I13" s="90">
        <v>0</v>
      </c>
      <c r="J13" s="90">
        <v>6</v>
      </c>
      <c r="K13" s="90">
        <v>4</v>
      </c>
      <c r="L13" s="90">
        <v>1</v>
      </c>
      <c r="M13" s="90">
        <v>3</v>
      </c>
      <c r="N13" s="90">
        <v>0</v>
      </c>
      <c r="O13" s="90">
        <v>0</v>
      </c>
      <c r="P13" s="374">
        <f t="shared" si="3"/>
        <v>9</v>
      </c>
      <c r="Q13" s="374">
        <f t="shared" si="3"/>
        <v>8</v>
      </c>
      <c r="R13" s="374">
        <f t="shared" ref="R13" si="5">SUM(P13:Q13)</f>
        <v>17</v>
      </c>
      <c r="S13" s="262" t="s">
        <v>306</v>
      </c>
    </row>
    <row r="14" spans="1:19" ht="20.100000000000001" customHeight="1">
      <c r="A14" s="64" t="s">
        <v>18</v>
      </c>
      <c r="B14" s="90">
        <v>0</v>
      </c>
      <c r="C14" s="90">
        <v>0</v>
      </c>
      <c r="D14" s="90">
        <v>23</v>
      </c>
      <c r="E14" s="90">
        <v>8</v>
      </c>
      <c r="F14" s="90">
        <v>5</v>
      </c>
      <c r="G14" s="90">
        <v>14</v>
      </c>
      <c r="H14" s="90">
        <v>13</v>
      </c>
      <c r="I14" s="90">
        <v>16</v>
      </c>
      <c r="J14" s="90">
        <v>5</v>
      </c>
      <c r="K14" s="90">
        <v>12</v>
      </c>
      <c r="L14" s="90">
        <v>16</v>
      </c>
      <c r="M14" s="90">
        <v>16</v>
      </c>
      <c r="N14" s="90">
        <v>5</v>
      </c>
      <c r="O14" s="90">
        <v>5</v>
      </c>
      <c r="P14" s="90">
        <f t="shared" ref="P14:P23" si="6">SUM(N14,L14,J14,H14,F14,D14,B14)</f>
        <v>67</v>
      </c>
      <c r="Q14" s="90">
        <f t="shared" ref="Q14:Q23" si="7">SUM(O14,M14,K14,I14,G14,E14,C14)</f>
        <v>71</v>
      </c>
      <c r="R14" s="90">
        <f t="shared" si="4"/>
        <v>138</v>
      </c>
      <c r="S14" s="262" t="s">
        <v>307</v>
      </c>
    </row>
    <row r="15" spans="1:19" ht="20.100000000000001" customHeight="1">
      <c r="A15" s="64" t="s">
        <v>19</v>
      </c>
      <c r="B15" s="90">
        <v>0</v>
      </c>
      <c r="C15" s="90">
        <v>0</v>
      </c>
      <c r="D15" s="90">
        <v>59</v>
      </c>
      <c r="E15" s="90">
        <v>14</v>
      </c>
      <c r="F15" s="90">
        <v>4</v>
      </c>
      <c r="G15" s="90">
        <v>10</v>
      </c>
      <c r="H15" s="90">
        <v>11</v>
      </c>
      <c r="I15" s="90">
        <v>10</v>
      </c>
      <c r="J15" s="90">
        <v>4</v>
      </c>
      <c r="K15" s="90">
        <v>11</v>
      </c>
      <c r="L15" s="90">
        <v>16</v>
      </c>
      <c r="M15" s="90">
        <v>14</v>
      </c>
      <c r="N15" s="90">
        <v>8</v>
      </c>
      <c r="O15" s="90">
        <v>4</v>
      </c>
      <c r="P15" s="90">
        <f t="shared" si="6"/>
        <v>102</v>
      </c>
      <c r="Q15" s="90">
        <f t="shared" si="7"/>
        <v>63</v>
      </c>
      <c r="R15" s="90">
        <f t="shared" si="4"/>
        <v>165</v>
      </c>
      <c r="S15" s="262" t="s">
        <v>308</v>
      </c>
    </row>
    <row r="16" spans="1:19" ht="20.100000000000001" customHeight="1">
      <c r="A16" s="64" t="s">
        <v>20</v>
      </c>
      <c r="B16" s="90">
        <v>0</v>
      </c>
      <c r="C16" s="90">
        <v>0</v>
      </c>
      <c r="D16" s="90">
        <v>14</v>
      </c>
      <c r="E16" s="90">
        <v>9</v>
      </c>
      <c r="F16" s="90">
        <v>3</v>
      </c>
      <c r="G16" s="90">
        <v>6</v>
      </c>
      <c r="H16" s="90">
        <v>23</v>
      </c>
      <c r="I16" s="90">
        <v>9</v>
      </c>
      <c r="J16" s="90">
        <v>6</v>
      </c>
      <c r="K16" s="90">
        <v>15</v>
      </c>
      <c r="L16" s="90">
        <v>11</v>
      </c>
      <c r="M16" s="90">
        <v>9</v>
      </c>
      <c r="N16" s="90">
        <v>6</v>
      </c>
      <c r="O16" s="90">
        <v>6</v>
      </c>
      <c r="P16" s="90">
        <f t="shared" si="6"/>
        <v>63</v>
      </c>
      <c r="Q16" s="90">
        <f t="shared" si="7"/>
        <v>54</v>
      </c>
      <c r="R16" s="90">
        <f t="shared" si="4"/>
        <v>117</v>
      </c>
      <c r="S16" s="262" t="s">
        <v>309</v>
      </c>
    </row>
    <row r="17" spans="1:19" ht="20.100000000000001" customHeight="1">
      <c r="A17" s="92" t="s">
        <v>21</v>
      </c>
      <c r="B17" s="90">
        <v>0</v>
      </c>
      <c r="C17" s="90">
        <v>0</v>
      </c>
      <c r="D17" s="90">
        <v>38</v>
      </c>
      <c r="E17" s="90">
        <v>21</v>
      </c>
      <c r="F17" s="90">
        <v>13</v>
      </c>
      <c r="G17" s="90">
        <v>8</v>
      </c>
      <c r="H17" s="90">
        <v>7</v>
      </c>
      <c r="I17" s="90">
        <v>5</v>
      </c>
      <c r="J17" s="90">
        <v>17</v>
      </c>
      <c r="K17" s="90">
        <v>34</v>
      </c>
      <c r="L17" s="90">
        <v>20</v>
      </c>
      <c r="M17" s="90">
        <v>36</v>
      </c>
      <c r="N17" s="90">
        <v>6</v>
      </c>
      <c r="O17" s="90">
        <v>0</v>
      </c>
      <c r="P17" s="90">
        <f t="shared" si="6"/>
        <v>101</v>
      </c>
      <c r="Q17" s="90">
        <f t="shared" si="7"/>
        <v>104</v>
      </c>
      <c r="R17" s="90">
        <f t="shared" si="4"/>
        <v>205</v>
      </c>
      <c r="S17" s="262" t="s">
        <v>310</v>
      </c>
    </row>
    <row r="18" spans="1:19" ht="20.100000000000001" customHeight="1">
      <c r="A18" s="64" t="s">
        <v>22</v>
      </c>
      <c r="B18" s="90">
        <v>0</v>
      </c>
      <c r="C18" s="90">
        <v>0</v>
      </c>
      <c r="D18" s="90">
        <v>13</v>
      </c>
      <c r="E18" s="90">
        <v>15</v>
      </c>
      <c r="F18" s="90">
        <v>4</v>
      </c>
      <c r="G18" s="90">
        <v>8</v>
      </c>
      <c r="H18" s="90">
        <v>3</v>
      </c>
      <c r="I18" s="90">
        <v>8</v>
      </c>
      <c r="J18" s="90">
        <v>1</v>
      </c>
      <c r="K18" s="90">
        <v>19</v>
      </c>
      <c r="L18" s="90">
        <v>9</v>
      </c>
      <c r="M18" s="90">
        <v>11</v>
      </c>
      <c r="N18" s="90">
        <v>0</v>
      </c>
      <c r="O18" s="90">
        <v>0</v>
      </c>
      <c r="P18" s="90">
        <f t="shared" si="6"/>
        <v>30</v>
      </c>
      <c r="Q18" s="90">
        <f t="shared" si="7"/>
        <v>61</v>
      </c>
      <c r="R18" s="90">
        <f t="shared" si="4"/>
        <v>91</v>
      </c>
      <c r="S18" s="262" t="s">
        <v>311</v>
      </c>
    </row>
    <row r="19" spans="1:19" ht="20.100000000000001" customHeight="1">
      <c r="A19" s="64" t="s">
        <v>23</v>
      </c>
      <c r="B19" s="90">
        <v>0</v>
      </c>
      <c r="C19" s="90">
        <v>0</v>
      </c>
      <c r="D19" s="90">
        <v>8</v>
      </c>
      <c r="E19" s="90">
        <v>21</v>
      </c>
      <c r="F19" s="90">
        <v>1</v>
      </c>
      <c r="G19" s="90">
        <v>17</v>
      </c>
      <c r="H19" s="90">
        <v>11</v>
      </c>
      <c r="I19" s="90">
        <v>11</v>
      </c>
      <c r="J19" s="90">
        <v>4</v>
      </c>
      <c r="K19" s="90">
        <v>14</v>
      </c>
      <c r="L19" s="90">
        <v>10</v>
      </c>
      <c r="M19" s="90">
        <v>13</v>
      </c>
      <c r="N19" s="90">
        <v>5</v>
      </c>
      <c r="O19" s="90">
        <v>2</v>
      </c>
      <c r="P19" s="90">
        <f t="shared" si="6"/>
        <v>39</v>
      </c>
      <c r="Q19" s="90">
        <f t="shared" si="7"/>
        <v>78</v>
      </c>
      <c r="R19" s="90">
        <f t="shared" si="4"/>
        <v>117</v>
      </c>
      <c r="S19" s="262" t="s">
        <v>312</v>
      </c>
    </row>
    <row r="20" spans="1:19" ht="20.100000000000001" customHeight="1">
      <c r="A20" s="64" t="s">
        <v>24</v>
      </c>
      <c r="B20" s="90">
        <v>0</v>
      </c>
      <c r="C20" s="90">
        <v>0</v>
      </c>
      <c r="D20" s="90">
        <v>10</v>
      </c>
      <c r="E20" s="90">
        <v>15</v>
      </c>
      <c r="F20" s="90">
        <v>5</v>
      </c>
      <c r="G20" s="90">
        <v>6</v>
      </c>
      <c r="H20" s="90">
        <v>1</v>
      </c>
      <c r="I20" s="90">
        <v>15</v>
      </c>
      <c r="J20" s="90">
        <v>5</v>
      </c>
      <c r="K20" s="90">
        <v>29</v>
      </c>
      <c r="L20" s="90">
        <v>10</v>
      </c>
      <c r="M20" s="90">
        <v>14</v>
      </c>
      <c r="N20" s="90">
        <v>0</v>
      </c>
      <c r="O20" s="90">
        <v>5</v>
      </c>
      <c r="P20" s="90">
        <f t="shared" si="6"/>
        <v>31</v>
      </c>
      <c r="Q20" s="90">
        <f t="shared" si="7"/>
        <v>84</v>
      </c>
      <c r="R20" s="90">
        <f t="shared" si="4"/>
        <v>115</v>
      </c>
      <c r="S20" s="262" t="s">
        <v>313</v>
      </c>
    </row>
    <row r="21" spans="1:19" ht="20.100000000000001" customHeight="1">
      <c r="A21" s="64" t="s">
        <v>25</v>
      </c>
      <c r="B21" s="90">
        <v>0</v>
      </c>
      <c r="C21" s="90">
        <v>0</v>
      </c>
      <c r="D21" s="90">
        <v>16</v>
      </c>
      <c r="E21" s="90">
        <v>3</v>
      </c>
      <c r="F21" s="90">
        <v>6</v>
      </c>
      <c r="G21" s="90">
        <v>3</v>
      </c>
      <c r="H21" s="90">
        <v>4</v>
      </c>
      <c r="I21" s="90">
        <v>7</v>
      </c>
      <c r="J21" s="90">
        <v>3</v>
      </c>
      <c r="K21" s="90">
        <v>11</v>
      </c>
      <c r="L21" s="90">
        <v>7</v>
      </c>
      <c r="M21" s="90">
        <v>8</v>
      </c>
      <c r="N21" s="90">
        <v>4</v>
      </c>
      <c r="O21" s="90">
        <v>2</v>
      </c>
      <c r="P21" s="90">
        <f t="shared" si="6"/>
        <v>40</v>
      </c>
      <c r="Q21" s="90">
        <f t="shared" si="7"/>
        <v>34</v>
      </c>
      <c r="R21" s="90">
        <f t="shared" si="4"/>
        <v>74</v>
      </c>
      <c r="S21" s="261" t="s">
        <v>314</v>
      </c>
    </row>
    <row r="22" spans="1:19" ht="20.100000000000001" customHeight="1" thickBot="1">
      <c r="A22" s="96" t="s">
        <v>26</v>
      </c>
      <c r="B22" s="97">
        <v>0</v>
      </c>
      <c r="C22" s="97">
        <v>0</v>
      </c>
      <c r="D22" s="97">
        <v>14</v>
      </c>
      <c r="E22" s="97">
        <v>13</v>
      </c>
      <c r="F22" s="97">
        <v>3</v>
      </c>
      <c r="G22" s="97">
        <v>8</v>
      </c>
      <c r="H22" s="97">
        <v>1</v>
      </c>
      <c r="I22" s="97">
        <v>18</v>
      </c>
      <c r="J22" s="97">
        <v>3</v>
      </c>
      <c r="K22" s="97">
        <v>10</v>
      </c>
      <c r="L22" s="97">
        <v>10</v>
      </c>
      <c r="M22" s="97">
        <v>12</v>
      </c>
      <c r="N22" s="97">
        <v>2</v>
      </c>
      <c r="O22" s="97">
        <v>4</v>
      </c>
      <c r="P22" s="91">
        <f t="shared" si="6"/>
        <v>33</v>
      </c>
      <c r="Q22" s="91">
        <f t="shared" si="7"/>
        <v>65</v>
      </c>
      <c r="R22" s="97">
        <f t="shared" si="4"/>
        <v>98</v>
      </c>
      <c r="S22" s="259" t="s">
        <v>315</v>
      </c>
    </row>
    <row r="23" spans="1:19" ht="20.100000000000001" customHeight="1" thickTop="1" thickBot="1">
      <c r="A23" s="94" t="s">
        <v>8</v>
      </c>
      <c r="B23" s="95">
        <f>SUM(B8:B22)</f>
        <v>0</v>
      </c>
      <c r="C23" s="95">
        <f>SUM(C8:C22)</f>
        <v>0</v>
      </c>
      <c r="D23" s="95">
        <f>SUM(D8:D22)</f>
        <v>539</v>
      </c>
      <c r="E23" s="95">
        <f t="shared" ref="E23:R23" si="8">SUM(E8:E22)</f>
        <v>350</v>
      </c>
      <c r="F23" s="95">
        <f t="shared" si="8"/>
        <v>89</v>
      </c>
      <c r="G23" s="95">
        <f t="shared" si="8"/>
        <v>139</v>
      </c>
      <c r="H23" s="95">
        <f t="shared" si="8"/>
        <v>173</v>
      </c>
      <c r="I23" s="95">
        <f t="shared" si="8"/>
        <v>194</v>
      </c>
      <c r="J23" s="95">
        <f t="shared" si="8"/>
        <v>108</v>
      </c>
      <c r="K23" s="95">
        <f t="shared" si="8"/>
        <v>275</v>
      </c>
      <c r="L23" s="95">
        <f t="shared" si="8"/>
        <v>251</v>
      </c>
      <c r="M23" s="95">
        <f t="shared" si="8"/>
        <v>335</v>
      </c>
      <c r="N23" s="95">
        <f>SUM(N8:N22)</f>
        <v>65</v>
      </c>
      <c r="O23" s="95">
        <f>SUM(O8:O22)</f>
        <v>65</v>
      </c>
      <c r="P23" s="83">
        <f t="shared" si="6"/>
        <v>1225</v>
      </c>
      <c r="Q23" s="83">
        <f t="shared" si="7"/>
        <v>1358</v>
      </c>
      <c r="R23" s="95">
        <f t="shared" si="8"/>
        <v>2583</v>
      </c>
      <c r="S23" s="260" t="s">
        <v>316</v>
      </c>
    </row>
    <row r="24" spans="1:19" ht="13.5" thickTop="1"/>
    <row r="25" spans="1:19" ht="24" customHeight="1"/>
    <row r="30" spans="1:19">
      <c r="D30" s="13"/>
    </row>
  </sheetData>
  <mergeCells count="21">
    <mergeCell ref="J5:K5"/>
    <mergeCell ref="D4:E4"/>
    <mergeCell ref="N5:O5"/>
    <mergeCell ref="B5:C5"/>
    <mergeCell ref="H4:I4"/>
    <mergeCell ref="P4:R4"/>
    <mergeCell ref="D5:E5"/>
    <mergeCell ref="A1:S1"/>
    <mergeCell ref="A2:S2"/>
    <mergeCell ref="J4:K4"/>
    <mergeCell ref="L4:M4"/>
    <mergeCell ref="N4:O4"/>
    <mergeCell ref="A3:R3"/>
    <mergeCell ref="S4:S7"/>
    <mergeCell ref="F5:G5"/>
    <mergeCell ref="H5:I5"/>
    <mergeCell ref="L5:M5"/>
    <mergeCell ref="P5:R5"/>
    <mergeCell ref="F4:G4"/>
    <mergeCell ref="B4:C4"/>
    <mergeCell ref="A4:A6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5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1.85546875" customWidth="1"/>
    <col min="2" max="2" width="8.42578125" customWidth="1"/>
    <col min="3" max="5" width="9.42578125" customWidth="1"/>
    <col min="6" max="6" width="8.85546875" customWidth="1"/>
    <col min="7" max="7" width="7.5703125" customWidth="1"/>
    <col min="8" max="9" width="7.140625" customWidth="1"/>
    <col min="10" max="10" width="8.28515625" customWidth="1"/>
    <col min="11" max="11" width="7.7109375" customWidth="1"/>
    <col min="12" max="12" width="8.42578125" customWidth="1"/>
    <col min="13" max="13" width="8.140625" customWidth="1"/>
    <col min="14" max="16" width="9.42578125" customWidth="1"/>
    <col min="17" max="17" width="16.140625" bestFit="1" customWidth="1"/>
  </cols>
  <sheetData>
    <row r="1" spans="1:17" ht="21" customHeight="1">
      <c r="A1" s="561" t="s">
        <v>730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</row>
    <row r="2" spans="1:17" ht="24.75" customHeight="1">
      <c r="A2" s="635" t="s">
        <v>731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</row>
    <row r="3" spans="1:17" ht="24.75" customHeight="1" thickBot="1">
      <c r="A3" s="600" t="s">
        <v>257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289" t="s">
        <v>496</v>
      </c>
    </row>
    <row r="4" spans="1:17" s="13" customFormat="1" ht="20.100000000000001" customHeight="1" thickTop="1">
      <c r="A4" s="571" t="s">
        <v>1</v>
      </c>
      <c r="B4" s="571" t="s">
        <v>2</v>
      </c>
      <c r="C4" s="571"/>
      <c r="D4" s="571" t="s">
        <v>3</v>
      </c>
      <c r="E4" s="571"/>
      <c r="F4" s="571" t="s">
        <v>4</v>
      </c>
      <c r="G4" s="571"/>
      <c r="H4" s="571" t="s">
        <v>5</v>
      </c>
      <c r="I4" s="571"/>
      <c r="J4" s="571" t="s">
        <v>6</v>
      </c>
      <c r="K4" s="571"/>
      <c r="L4" s="571" t="s">
        <v>7</v>
      </c>
      <c r="M4" s="571"/>
      <c r="N4" s="571" t="s">
        <v>8</v>
      </c>
      <c r="O4" s="571"/>
      <c r="P4" s="571"/>
      <c r="Q4" s="626" t="s">
        <v>300</v>
      </c>
    </row>
    <row r="5" spans="1:17" s="13" customFormat="1" ht="20.100000000000001" customHeight="1">
      <c r="A5" s="574"/>
      <c r="B5" s="627" t="s">
        <v>343</v>
      </c>
      <c r="C5" s="627"/>
      <c r="D5" s="627" t="s">
        <v>344</v>
      </c>
      <c r="E5" s="627"/>
      <c r="F5" s="627" t="s">
        <v>345</v>
      </c>
      <c r="G5" s="627"/>
      <c r="H5" s="627" t="s">
        <v>346</v>
      </c>
      <c r="I5" s="627"/>
      <c r="J5" s="627" t="s">
        <v>347</v>
      </c>
      <c r="K5" s="627"/>
      <c r="L5" s="627" t="s">
        <v>348</v>
      </c>
      <c r="M5" s="627"/>
      <c r="N5" s="627" t="s">
        <v>316</v>
      </c>
      <c r="O5" s="627"/>
      <c r="P5" s="627"/>
      <c r="Q5" s="631"/>
    </row>
    <row r="6" spans="1:17" s="13" customFormat="1" ht="20.100000000000001" customHeight="1">
      <c r="A6" s="574"/>
      <c r="B6" s="93" t="s">
        <v>9</v>
      </c>
      <c r="C6" s="93" t="s">
        <v>10</v>
      </c>
      <c r="D6" s="93" t="s">
        <v>9</v>
      </c>
      <c r="E6" s="93" t="s">
        <v>10</v>
      </c>
      <c r="F6" s="93" t="s">
        <v>9</v>
      </c>
      <c r="G6" s="93" t="s">
        <v>10</v>
      </c>
      <c r="H6" s="93" t="s">
        <v>9</v>
      </c>
      <c r="I6" s="93" t="s">
        <v>10</v>
      </c>
      <c r="J6" s="93" t="s">
        <v>9</v>
      </c>
      <c r="K6" s="93" t="s">
        <v>10</v>
      </c>
      <c r="L6" s="93" t="s">
        <v>9</v>
      </c>
      <c r="M6" s="93" t="s">
        <v>10</v>
      </c>
      <c r="N6" s="93" t="s">
        <v>9</v>
      </c>
      <c r="O6" s="93" t="s">
        <v>10</v>
      </c>
      <c r="P6" s="59" t="s">
        <v>11</v>
      </c>
      <c r="Q6" s="631"/>
    </row>
    <row r="7" spans="1:17" s="13" customFormat="1" ht="20.100000000000001" customHeight="1" thickBot="1">
      <c r="A7" s="574"/>
      <c r="B7" s="264" t="s">
        <v>333</v>
      </c>
      <c r="C7" s="264" t="s">
        <v>334</v>
      </c>
      <c r="D7" s="264" t="s">
        <v>333</v>
      </c>
      <c r="E7" s="264" t="s">
        <v>334</v>
      </c>
      <c r="F7" s="264" t="s">
        <v>333</v>
      </c>
      <c r="G7" s="264" t="s">
        <v>334</v>
      </c>
      <c r="H7" s="264" t="s">
        <v>333</v>
      </c>
      <c r="I7" s="264" t="s">
        <v>334</v>
      </c>
      <c r="J7" s="264" t="s">
        <v>333</v>
      </c>
      <c r="K7" s="264" t="s">
        <v>334</v>
      </c>
      <c r="L7" s="264" t="s">
        <v>333</v>
      </c>
      <c r="M7" s="264" t="s">
        <v>334</v>
      </c>
      <c r="N7" s="264" t="s">
        <v>333</v>
      </c>
      <c r="O7" s="264" t="s">
        <v>334</v>
      </c>
      <c r="P7" s="264" t="s">
        <v>335</v>
      </c>
      <c r="Q7" s="632"/>
    </row>
    <row r="8" spans="1:17" ht="20.100000000000001" customHeight="1" thickTop="1">
      <c r="A8" s="63" t="s">
        <v>12</v>
      </c>
      <c r="B8" s="88">
        <v>11</v>
      </c>
      <c r="C8" s="375">
        <v>9</v>
      </c>
      <c r="D8" s="375">
        <v>0</v>
      </c>
      <c r="E8" s="375">
        <v>8</v>
      </c>
      <c r="F8" s="375">
        <v>5</v>
      </c>
      <c r="G8" s="375">
        <v>7</v>
      </c>
      <c r="H8" s="375">
        <v>2</v>
      </c>
      <c r="I8" s="375">
        <v>5</v>
      </c>
      <c r="J8" s="375">
        <v>10</v>
      </c>
      <c r="K8" s="375">
        <v>12</v>
      </c>
      <c r="L8" s="375">
        <v>0</v>
      </c>
      <c r="M8" s="375">
        <v>1</v>
      </c>
      <c r="N8" s="501">
        <f t="shared" ref="N8" si="0">SUM(L8,J8,H8,F8,D8,B8)</f>
        <v>28</v>
      </c>
      <c r="O8" s="501">
        <f t="shared" ref="O8" si="1">SUM(M8,K8,I8,G8,E8,C8)</f>
        <v>42</v>
      </c>
      <c r="P8" s="501">
        <f t="shared" ref="P8" si="2">SUM(N8:O8)</f>
        <v>70</v>
      </c>
      <c r="Q8" s="257" t="s">
        <v>301</v>
      </c>
    </row>
    <row r="9" spans="1:17" ht="20.100000000000001" customHeight="1">
      <c r="A9" s="64" t="s">
        <v>39</v>
      </c>
      <c r="B9" s="90">
        <v>12</v>
      </c>
      <c r="C9" s="90">
        <v>8</v>
      </c>
      <c r="D9" s="90">
        <v>2</v>
      </c>
      <c r="E9" s="90">
        <v>1</v>
      </c>
      <c r="F9" s="90">
        <v>2</v>
      </c>
      <c r="G9" s="90">
        <v>3</v>
      </c>
      <c r="H9" s="90">
        <v>2</v>
      </c>
      <c r="I9" s="90">
        <v>6</v>
      </c>
      <c r="J9" s="90">
        <v>9</v>
      </c>
      <c r="K9" s="90">
        <v>6</v>
      </c>
      <c r="L9" s="90">
        <v>0</v>
      </c>
      <c r="M9" s="90">
        <v>0</v>
      </c>
      <c r="N9" s="90">
        <f t="shared" ref="N9:O12" si="3">SUM(L9,J9,H9,F9,D9,B9)</f>
        <v>27</v>
      </c>
      <c r="O9" s="90">
        <f t="shared" si="3"/>
        <v>24</v>
      </c>
      <c r="P9" s="90">
        <f t="shared" ref="P9:P22" si="4">SUM(N9:O9)</f>
        <v>51</v>
      </c>
      <c r="Q9" s="262" t="s">
        <v>302</v>
      </c>
    </row>
    <row r="10" spans="1:17" ht="20.100000000000001" customHeight="1">
      <c r="A10" s="64" t="s">
        <v>29</v>
      </c>
      <c r="B10" s="90">
        <v>10</v>
      </c>
      <c r="C10" s="90">
        <v>5</v>
      </c>
      <c r="D10" s="90">
        <v>0</v>
      </c>
      <c r="E10" s="90">
        <v>5</v>
      </c>
      <c r="F10" s="90">
        <v>2</v>
      </c>
      <c r="G10" s="90">
        <v>4</v>
      </c>
      <c r="H10" s="90">
        <v>1</v>
      </c>
      <c r="I10" s="90">
        <v>5</v>
      </c>
      <c r="J10" s="90">
        <v>2</v>
      </c>
      <c r="K10" s="90">
        <v>8</v>
      </c>
      <c r="L10" s="90">
        <v>1</v>
      </c>
      <c r="M10" s="90">
        <v>0</v>
      </c>
      <c r="N10" s="90">
        <f t="shared" si="3"/>
        <v>16</v>
      </c>
      <c r="O10" s="90">
        <f t="shared" si="3"/>
        <v>27</v>
      </c>
      <c r="P10" s="90">
        <f t="shared" si="4"/>
        <v>43</v>
      </c>
      <c r="Q10" s="262" t="s">
        <v>303</v>
      </c>
    </row>
    <row r="11" spans="1:17" ht="20.100000000000001" customHeight="1">
      <c r="A11" s="64" t="s">
        <v>15</v>
      </c>
      <c r="B11" s="90">
        <v>5</v>
      </c>
      <c r="C11" s="90">
        <v>4</v>
      </c>
      <c r="D11" s="90">
        <v>1</v>
      </c>
      <c r="E11" s="90">
        <v>1</v>
      </c>
      <c r="F11" s="90">
        <v>2</v>
      </c>
      <c r="G11" s="90">
        <v>0</v>
      </c>
      <c r="H11" s="90">
        <v>5</v>
      </c>
      <c r="I11" s="90">
        <v>6</v>
      </c>
      <c r="J11" s="90">
        <v>6</v>
      </c>
      <c r="K11" s="90">
        <v>13</v>
      </c>
      <c r="L11" s="90">
        <v>0</v>
      </c>
      <c r="M11" s="90">
        <v>0</v>
      </c>
      <c r="N11" s="90">
        <f t="shared" si="3"/>
        <v>19</v>
      </c>
      <c r="O11" s="90">
        <f t="shared" si="3"/>
        <v>24</v>
      </c>
      <c r="P11" s="90">
        <f t="shared" si="4"/>
        <v>43</v>
      </c>
      <c r="Q11" s="262" t="s">
        <v>304</v>
      </c>
    </row>
    <row r="12" spans="1:17" ht="20.100000000000001" customHeight="1">
      <c r="A12" s="64" t="s">
        <v>30</v>
      </c>
      <c r="B12" s="90">
        <v>307</v>
      </c>
      <c r="C12" s="90">
        <v>205</v>
      </c>
      <c r="D12" s="90">
        <v>42</v>
      </c>
      <c r="E12" s="90">
        <v>43</v>
      </c>
      <c r="F12" s="90">
        <v>89</v>
      </c>
      <c r="G12" s="90">
        <v>82</v>
      </c>
      <c r="H12" s="90">
        <v>44</v>
      </c>
      <c r="I12" s="90">
        <v>95</v>
      </c>
      <c r="J12" s="90">
        <v>115</v>
      </c>
      <c r="K12" s="90">
        <v>164</v>
      </c>
      <c r="L12" s="90">
        <v>28</v>
      </c>
      <c r="M12" s="90">
        <v>36</v>
      </c>
      <c r="N12" s="90">
        <f t="shared" si="3"/>
        <v>625</v>
      </c>
      <c r="O12" s="90">
        <f t="shared" si="3"/>
        <v>625</v>
      </c>
      <c r="P12" s="90">
        <f t="shared" si="4"/>
        <v>1250</v>
      </c>
      <c r="Q12" s="262" t="s">
        <v>305</v>
      </c>
    </row>
    <row r="13" spans="1:17" ht="20.100000000000001" customHeight="1">
      <c r="A13" s="64" t="s">
        <v>17</v>
      </c>
      <c r="B13" s="90">
        <v>2</v>
      </c>
      <c r="C13" s="90">
        <v>0</v>
      </c>
      <c r="D13" s="90">
        <v>0</v>
      </c>
      <c r="E13" s="90">
        <v>1</v>
      </c>
      <c r="F13" s="90">
        <v>0</v>
      </c>
      <c r="G13" s="90">
        <v>0</v>
      </c>
      <c r="H13" s="90">
        <v>6</v>
      </c>
      <c r="I13" s="90">
        <v>4</v>
      </c>
      <c r="J13" s="90">
        <v>1</v>
      </c>
      <c r="K13" s="90">
        <v>3</v>
      </c>
      <c r="L13" s="90">
        <v>0</v>
      </c>
      <c r="M13" s="90">
        <v>0</v>
      </c>
      <c r="N13" s="374">
        <f t="shared" ref="N13" si="5">SUM(L13,J13,H13,F13,D13,B13)</f>
        <v>9</v>
      </c>
      <c r="O13" s="374">
        <f t="shared" ref="O13" si="6">SUM(M13,K13,I13,G13,E13,C13)</f>
        <v>8</v>
      </c>
      <c r="P13" s="374">
        <f t="shared" ref="P13" si="7">SUM(N13:O13)</f>
        <v>17</v>
      </c>
      <c r="Q13" s="262" t="s">
        <v>306</v>
      </c>
    </row>
    <row r="14" spans="1:17" ht="20.100000000000001" customHeight="1">
      <c r="A14" s="64" t="s">
        <v>18</v>
      </c>
      <c r="B14" s="90">
        <v>23</v>
      </c>
      <c r="C14" s="90">
        <v>8</v>
      </c>
      <c r="D14" s="90">
        <v>5</v>
      </c>
      <c r="E14" s="90">
        <v>14</v>
      </c>
      <c r="F14" s="90">
        <v>13</v>
      </c>
      <c r="G14" s="90">
        <v>16</v>
      </c>
      <c r="H14" s="90">
        <v>5</v>
      </c>
      <c r="I14" s="90">
        <v>12</v>
      </c>
      <c r="J14" s="90">
        <v>16</v>
      </c>
      <c r="K14" s="90">
        <v>16</v>
      </c>
      <c r="L14" s="90">
        <v>5</v>
      </c>
      <c r="M14" s="90">
        <v>5</v>
      </c>
      <c r="N14" s="90">
        <f t="shared" ref="N14:N22" si="8">SUM(L14,J14,H14,F14,D14,B14)</f>
        <v>67</v>
      </c>
      <c r="O14" s="90">
        <f t="shared" ref="O14:O22" si="9">SUM(M14,K14,I14,G14,E14,C14)</f>
        <v>71</v>
      </c>
      <c r="P14" s="90">
        <f t="shared" si="4"/>
        <v>138</v>
      </c>
      <c r="Q14" s="262" t="s">
        <v>307</v>
      </c>
    </row>
    <row r="15" spans="1:17" ht="20.100000000000001" customHeight="1">
      <c r="A15" s="64" t="s">
        <v>19</v>
      </c>
      <c r="B15" s="90">
        <v>59</v>
      </c>
      <c r="C15" s="90">
        <v>14</v>
      </c>
      <c r="D15" s="90">
        <v>4</v>
      </c>
      <c r="E15" s="90">
        <v>10</v>
      </c>
      <c r="F15" s="90">
        <v>11</v>
      </c>
      <c r="G15" s="90">
        <v>10</v>
      </c>
      <c r="H15" s="90">
        <v>4</v>
      </c>
      <c r="I15" s="90">
        <v>11</v>
      </c>
      <c r="J15" s="90">
        <v>16</v>
      </c>
      <c r="K15" s="90">
        <v>14</v>
      </c>
      <c r="L15" s="90">
        <v>8</v>
      </c>
      <c r="M15" s="90">
        <v>4</v>
      </c>
      <c r="N15" s="90">
        <f t="shared" si="8"/>
        <v>102</v>
      </c>
      <c r="O15" s="90">
        <f t="shared" si="9"/>
        <v>63</v>
      </c>
      <c r="P15" s="90">
        <f t="shared" si="4"/>
        <v>165</v>
      </c>
      <c r="Q15" s="262" t="s">
        <v>308</v>
      </c>
    </row>
    <row r="16" spans="1:17" ht="20.100000000000001" customHeight="1">
      <c r="A16" s="64" t="s">
        <v>20</v>
      </c>
      <c r="B16" s="90">
        <v>15</v>
      </c>
      <c r="C16" s="90">
        <v>9</v>
      </c>
      <c r="D16" s="90">
        <v>5</v>
      </c>
      <c r="E16" s="90">
        <v>6</v>
      </c>
      <c r="F16" s="90">
        <v>23</v>
      </c>
      <c r="G16" s="90">
        <v>9</v>
      </c>
      <c r="H16" s="90">
        <v>6</v>
      </c>
      <c r="I16" s="90">
        <v>16</v>
      </c>
      <c r="J16" s="90">
        <v>11</v>
      </c>
      <c r="K16" s="90">
        <v>9</v>
      </c>
      <c r="L16" s="90">
        <v>6</v>
      </c>
      <c r="M16" s="90">
        <v>6</v>
      </c>
      <c r="N16" s="90">
        <f t="shared" si="8"/>
        <v>66</v>
      </c>
      <c r="O16" s="90">
        <f t="shared" si="9"/>
        <v>55</v>
      </c>
      <c r="P16" s="90">
        <f t="shared" si="4"/>
        <v>121</v>
      </c>
      <c r="Q16" s="262" t="s">
        <v>309</v>
      </c>
    </row>
    <row r="17" spans="1:17" ht="20.100000000000001" customHeight="1">
      <c r="A17" s="92" t="s">
        <v>21</v>
      </c>
      <c r="B17" s="90">
        <v>38</v>
      </c>
      <c r="C17" s="90">
        <v>21</v>
      </c>
      <c r="D17" s="90">
        <v>13</v>
      </c>
      <c r="E17" s="90">
        <v>8</v>
      </c>
      <c r="F17" s="90">
        <v>7</v>
      </c>
      <c r="G17" s="90">
        <v>5</v>
      </c>
      <c r="H17" s="90">
        <v>17</v>
      </c>
      <c r="I17" s="90">
        <v>34</v>
      </c>
      <c r="J17" s="90">
        <v>20</v>
      </c>
      <c r="K17" s="90">
        <v>36</v>
      </c>
      <c r="L17" s="90">
        <v>6</v>
      </c>
      <c r="M17" s="90">
        <v>0</v>
      </c>
      <c r="N17" s="90">
        <f t="shared" si="8"/>
        <v>101</v>
      </c>
      <c r="O17" s="90">
        <f t="shared" si="9"/>
        <v>104</v>
      </c>
      <c r="P17" s="90">
        <f t="shared" si="4"/>
        <v>205</v>
      </c>
      <c r="Q17" s="262" t="s">
        <v>310</v>
      </c>
    </row>
    <row r="18" spans="1:17" ht="20.100000000000001" customHeight="1">
      <c r="A18" s="64" t="s">
        <v>22</v>
      </c>
      <c r="B18" s="90">
        <v>13</v>
      </c>
      <c r="C18" s="90">
        <v>15</v>
      </c>
      <c r="D18" s="90">
        <v>4</v>
      </c>
      <c r="E18" s="90">
        <v>8</v>
      </c>
      <c r="F18" s="90">
        <v>3</v>
      </c>
      <c r="G18" s="90">
        <v>8</v>
      </c>
      <c r="H18" s="90">
        <v>1</v>
      </c>
      <c r="I18" s="90">
        <v>19</v>
      </c>
      <c r="J18" s="90">
        <v>9</v>
      </c>
      <c r="K18" s="90">
        <v>11</v>
      </c>
      <c r="L18" s="90">
        <v>0</v>
      </c>
      <c r="M18" s="90">
        <v>0</v>
      </c>
      <c r="N18" s="90">
        <f t="shared" si="8"/>
        <v>30</v>
      </c>
      <c r="O18" s="90">
        <f t="shared" si="9"/>
        <v>61</v>
      </c>
      <c r="P18" s="90">
        <f t="shared" si="4"/>
        <v>91</v>
      </c>
      <c r="Q18" s="262" t="s">
        <v>311</v>
      </c>
    </row>
    <row r="19" spans="1:17" ht="20.100000000000001" customHeight="1">
      <c r="A19" s="64" t="s">
        <v>23</v>
      </c>
      <c r="B19" s="90">
        <v>9</v>
      </c>
      <c r="C19" s="90">
        <v>21</v>
      </c>
      <c r="D19" s="90">
        <v>1</v>
      </c>
      <c r="E19" s="90">
        <v>17</v>
      </c>
      <c r="F19" s="90">
        <v>11</v>
      </c>
      <c r="G19" s="90">
        <v>11</v>
      </c>
      <c r="H19" s="90">
        <v>4</v>
      </c>
      <c r="I19" s="90">
        <v>14</v>
      </c>
      <c r="J19" s="90">
        <v>10</v>
      </c>
      <c r="K19" s="90">
        <v>13</v>
      </c>
      <c r="L19" s="90">
        <v>5</v>
      </c>
      <c r="M19" s="90">
        <v>2</v>
      </c>
      <c r="N19" s="90">
        <f t="shared" si="8"/>
        <v>40</v>
      </c>
      <c r="O19" s="90">
        <f t="shared" si="9"/>
        <v>78</v>
      </c>
      <c r="P19" s="90">
        <f t="shared" si="4"/>
        <v>118</v>
      </c>
      <c r="Q19" s="262" t="s">
        <v>312</v>
      </c>
    </row>
    <row r="20" spans="1:17" ht="20.100000000000001" customHeight="1">
      <c r="A20" s="64" t="s">
        <v>24</v>
      </c>
      <c r="B20" s="90">
        <v>11</v>
      </c>
      <c r="C20" s="90">
        <v>15</v>
      </c>
      <c r="D20" s="90">
        <v>5</v>
      </c>
      <c r="E20" s="90">
        <v>6</v>
      </c>
      <c r="F20" s="90">
        <v>1</v>
      </c>
      <c r="G20" s="90">
        <v>16</v>
      </c>
      <c r="H20" s="90">
        <v>5</v>
      </c>
      <c r="I20" s="90">
        <v>29</v>
      </c>
      <c r="J20" s="90">
        <v>10</v>
      </c>
      <c r="K20" s="90">
        <v>15</v>
      </c>
      <c r="L20" s="90">
        <v>0</v>
      </c>
      <c r="M20" s="90">
        <v>5</v>
      </c>
      <c r="N20" s="90">
        <f t="shared" si="8"/>
        <v>32</v>
      </c>
      <c r="O20" s="90">
        <f t="shared" si="9"/>
        <v>86</v>
      </c>
      <c r="P20" s="90">
        <f t="shared" si="4"/>
        <v>118</v>
      </c>
      <c r="Q20" s="262" t="s">
        <v>313</v>
      </c>
    </row>
    <row r="21" spans="1:17" ht="20.100000000000001" customHeight="1">
      <c r="A21" s="64" t="s">
        <v>25</v>
      </c>
      <c r="B21" s="90">
        <v>16</v>
      </c>
      <c r="C21" s="90">
        <v>3</v>
      </c>
      <c r="D21" s="90">
        <v>6</v>
      </c>
      <c r="E21" s="90">
        <v>3</v>
      </c>
      <c r="F21" s="90">
        <v>4</v>
      </c>
      <c r="G21" s="90">
        <v>7</v>
      </c>
      <c r="H21" s="90">
        <v>3</v>
      </c>
      <c r="I21" s="90">
        <v>11</v>
      </c>
      <c r="J21" s="90">
        <v>7</v>
      </c>
      <c r="K21" s="90">
        <v>8</v>
      </c>
      <c r="L21" s="90">
        <v>7</v>
      </c>
      <c r="M21" s="90">
        <v>2</v>
      </c>
      <c r="N21" s="90">
        <f t="shared" si="8"/>
        <v>43</v>
      </c>
      <c r="O21" s="90">
        <f t="shared" si="9"/>
        <v>34</v>
      </c>
      <c r="P21" s="90">
        <f t="shared" si="4"/>
        <v>77</v>
      </c>
      <c r="Q21" s="261" t="s">
        <v>314</v>
      </c>
    </row>
    <row r="22" spans="1:17" ht="20.100000000000001" customHeight="1" thickBot="1">
      <c r="A22" s="96" t="s">
        <v>26</v>
      </c>
      <c r="B22" s="97">
        <v>14</v>
      </c>
      <c r="C22" s="97">
        <v>13</v>
      </c>
      <c r="D22" s="97">
        <v>3</v>
      </c>
      <c r="E22" s="97">
        <v>8</v>
      </c>
      <c r="F22" s="97">
        <v>1</v>
      </c>
      <c r="G22" s="97">
        <v>18</v>
      </c>
      <c r="H22" s="97">
        <v>3</v>
      </c>
      <c r="I22" s="97">
        <v>10</v>
      </c>
      <c r="J22" s="97">
        <v>10</v>
      </c>
      <c r="K22" s="97">
        <v>12</v>
      </c>
      <c r="L22" s="97">
        <v>2</v>
      </c>
      <c r="M22" s="97">
        <v>4</v>
      </c>
      <c r="N22" s="97">
        <f t="shared" si="8"/>
        <v>33</v>
      </c>
      <c r="O22" s="97">
        <f t="shared" si="9"/>
        <v>65</v>
      </c>
      <c r="P22" s="97">
        <f t="shared" si="4"/>
        <v>98</v>
      </c>
      <c r="Q22" s="259" t="s">
        <v>315</v>
      </c>
    </row>
    <row r="23" spans="1:17" ht="20.100000000000001" customHeight="1" thickTop="1" thickBot="1">
      <c r="A23" s="94" t="s">
        <v>8</v>
      </c>
      <c r="B23" s="95">
        <f>SUM(B8:B22)</f>
        <v>545</v>
      </c>
      <c r="C23" s="95">
        <f>SUM(C8:C22)</f>
        <v>350</v>
      </c>
      <c r="D23" s="95">
        <f t="shared" ref="D23:P23" si="10">SUM(D8:D22)</f>
        <v>91</v>
      </c>
      <c r="E23" s="95">
        <f t="shared" si="10"/>
        <v>139</v>
      </c>
      <c r="F23" s="95">
        <f t="shared" si="10"/>
        <v>174</v>
      </c>
      <c r="G23" s="95">
        <f t="shared" si="10"/>
        <v>196</v>
      </c>
      <c r="H23" s="95">
        <f t="shared" si="10"/>
        <v>108</v>
      </c>
      <c r="I23" s="95">
        <f t="shared" si="10"/>
        <v>277</v>
      </c>
      <c r="J23" s="95">
        <f t="shared" si="10"/>
        <v>252</v>
      </c>
      <c r="K23" s="95">
        <f t="shared" si="10"/>
        <v>340</v>
      </c>
      <c r="L23" s="95">
        <f t="shared" si="10"/>
        <v>68</v>
      </c>
      <c r="M23" s="95">
        <f t="shared" si="10"/>
        <v>65</v>
      </c>
      <c r="N23" s="95">
        <f t="shared" si="10"/>
        <v>1238</v>
      </c>
      <c r="O23" s="95">
        <f t="shared" si="10"/>
        <v>1367</v>
      </c>
      <c r="P23" s="95">
        <f t="shared" si="10"/>
        <v>2605</v>
      </c>
      <c r="Q23" s="260" t="s">
        <v>316</v>
      </c>
    </row>
    <row r="24" spans="1:17" ht="14.25" customHeight="1" thickTop="1"/>
    <row r="25" spans="1:17" hidden="1"/>
  </sheetData>
  <mergeCells count="19">
    <mergeCell ref="J4:K4"/>
    <mergeCell ref="L4:M4"/>
    <mergeCell ref="N4:P4"/>
    <mergeCell ref="A1:Q1"/>
    <mergeCell ref="A2:Q2"/>
    <mergeCell ref="A4:A7"/>
    <mergeCell ref="Q4:Q7"/>
    <mergeCell ref="B5:C5"/>
    <mergeCell ref="D5:E5"/>
    <mergeCell ref="F5:G5"/>
    <mergeCell ref="H5:I5"/>
    <mergeCell ref="J5:K5"/>
    <mergeCell ref="L5:M5"/>
    <mergeCell ref="N5:P5"/>
    <mergeCell ref="A3:P3"/>
    <mergeCell ref="B4:C4"/>
    <mergeCell ref="D4:E4"/>
    <mergeCell ref="F4:G4"/>
    <mergeCell ref="H4:I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5"/>
  <sheetViews>
    <sheetView rightToLeft="1" view="pageBreakPreview" zoomScale="75" zoomScaleNormal="100" zoomScaleSheetLayoutView="75" workbookViewId="0">
      <selection activeCell="N26" sqref="N26"/>
    </sheetView>
  </sheetViews>
  <sheetFormatPr defaultRowHeight="12.75"/>
  <cols>
    <col min="1" max="1" width="11.28515625" customWidth="1"/>
    <col min="2" max="2" width="8.5703125" customWidth="1"/>
    <col min="3" max="3" width="10.5703125" customWidth="1"/>
    <col min="4" max="4" width="9.28515625" customWidth="1"/>
    <col min="5" max="5" width="10.140625" customWidth="1"/>
    <col min="6" max="6" width="10.85546875" customWidth="1"/>
    <col min="7" max="7" width="10.28515625" customWidth="1"/>
    <col min="8" max="8" width="9.7109375" customWidth="1"/>
    <col min="9" max="9" width="10.7109375" customWidth="1"/>
    <col min="10" max="10" width="9" customWidth="1"/>
    <col min="11" max="11" width="9.140625" customWidth="1"/>
    <col min="12" max="12" width="9.5703125" customWidth="1"/>
    <col min="13" max="13" width="10" customWidth="1"/>
    <col min="14" max="14" width="9.42578125" customWidth="1"/>
    <col min="15" max="15" width="16.140625" bestFit="1" customWidth="1"/>
  </cols>
  <sheetData>
    <row r="1" spans="1:15" s="1" customFormat="1" ht="29.25" customHeight="1">
      <c r="A1" s="568" t="s">
        <v>831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</row>
    <row r="2" spans="1:15" ht="40.5" customHeight="1">
      <c r="A2" s="637" t="s">
        <v>832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</row>
    <row r="3" spans="1:15" ht="26.25" customHeight="1" thickBot="1">
      <c r="A3" s="584" t="s">
        <v>258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289" t="s">
        <v>497</v>
      </c>
    </row>
    <row r="4" spans="1:15" ht="20.100000000000001" customHeight="1" thickTop="1">
      <c r="A4" s="638" t="s">
        <v>66</v>
      </c>
      <c r="B4" s="638" t="s">
        <v>70</v>
      </c>
      <c r="C4" s="638" t="s">
        <v>49</v>
      </c>
      <c r="D4" s="638"/>
      <c r="E4" s="638"/>
      <c r="F4" s="638" t="s">
        <v>50</v>
      </c>
      <c r="G4" s="638"/>
      <c r="H4" s="638"/>
      <c r="I4" s="638" t="s">
        <v>51</v>
      </c>
      <c r="J4" s="638"/>
      <c r="K4" s="638"/>
      <c r="L4" s="638" t="s">
        <v>71</v>
      </c>
      <c r="M4" s="638"/>
      <c r="N4" s="638"/>
      <c r="O4" s="626" t="s">
        <v>300</v>
      </c>
    </row>
    <row r="5" spans="1:15" ht="20.100000000000001" customHeight="1">
      <c r="A5" s="639"/>
      <c r="B5" s="639"/>
      <c r="C5" s="636" t="s">
        <v>328</v>
      </c>
      <c r="D5" s="636"/>
      <c r="E5" s="636"/>
      <c r="F5" s="636" t="s">
        <v>350</v>
      </c>
      <c r="G5" s="636"/>
      <c r="H5" s="636"/>
      <c r="I5" s="636" t="s">
        <v>330</v>
      </c>
      <c r="J5" s="636"/>
      <c r="K5" s="636"/>
      <c r="L5" s="636" t="s">
        <v>331</v>
      </c>
      <c r="M5" s="636"/>
      <c r="N5" s="636"/>
      <c r="O5" s="631"/>
    </row>
    <row r="6" spans="1:15" ht="20.100000000000001" customHeight="1">
      <c r="A6" s="640"/>
      <c r="B6" s="640"/>
      <c r="C6" s="93" t="s">
        <v>9</v>
      </c>
      <c r="D6" s="93" t="s">
        <v>10</v>
      </c>
      <c r="E6" s="98" t="s">
        <v>11</v>
      </c>
      <c r="F6" s="93" t="s">
        <v>9</v>
      </c>
      <c r="G6" s="93" t="s">
        <v>10</v>
      </c>
      <c r="H6" s="415" t="s">
        <v>11</v>
      </c>
      <c r="I6" s="93" t="s">
        <v>9</v>
      </c>
      <c r="J6" s="93" t="s">
        <v>10</v>
      </c>
      <c r="K6" s="415" t="s">
        <v>11</v>
      </c>
      <c r="L6" s="93" t="s">
        <v>9</v>
      </c>
      <c r="M6" s="93" t="s">
        <v>10</v>
      </c>
      <c r="N6" s="415" t="s">
        <v>11</v>
      </c>
      <c r="O6" s="631"/>
    </row>
    <row r="7" spans="1:15" ht="20.100000000000001" customHeight="1" thickBot="1">
      <c r="A7" s="101"/>
      <c r="B7" s="266" t="s">
        <v>351</v>
      </c>
      <c r="C7" s="267" t="s">
        <v>333</v>
      </c>
      <c r="D7" s="267" t="s">
        <v>334</v>
      </c>
      <c r="E7" s="267" t="s">
        <v>335</v>
      </c>
      <c r="F7" s="267" t="s">
        <v>333</v>
      </c>
      <c r="G7" s="267" t="s">
        <v>334</v>
      </c>
      <c r="H7" s="267" t="s">
        <v>335</v>
      </c>
      <c r="I7" s="267" t="s">
        <v>333</v>
      </c>
      <c r="J7" s="267" t="s">
        <v>334</v>
      </c>
      <c r="K7" s="267" t="s">
        <v>335</v>
      </c>
      <c r="L7" s="267" t="s">
        <v>333</v>
      </c>
      <c r="M7" s="267" t="s">
        <v>334</v>
      </c>
      <c r="N7" s="267" t="s">
        <v>335</v>
      </c>
      <c r="O7" s="632"/>
    </row>
    <row r="8" spans="1:15" ht="20.100000000000001" customHeight="1" thickTop="1">
      <c r="A8" s="89" t="s">
        <v>12</v>
      </c>
      <c r="B8" s="104">
        <v>2</v>
      </c>
      <c r="C8" s="104">
        <v>21</v>
      </c>
      <c r="D8" s="104">
        <v>8</v>
      </c>
      <c r="E8" s="68">
        <f>SUM(C8:D8)</f>
        <v>29</v>
      </c>
      <c r="F8" s="104">
        <v>23</v>
      </c>
      <c r="G8" s="104">
        <v>18</v>
      </c>
      <c r="H8" s="68">
        <f>SUM(F8:G8)</f>
        <v>41</v>
      </c>
      <c r="I8" s="104">
        <v>0</v>
      </c>
      <c r="J8" s="104">
        <v>0</v>
      </c>
      <c r="K8" s="104">
        <f>SUM(I8:J8)</f>
        <v>0</v>
      </c>
      <c r="L8" s="104">
        <v>28</v>
      </c>
      <c r="M8" s="104">
        <v>42</v>
      </c>
      <c r="N8" s="68">
        <f t="shared" ref="N8:N21" si="0">SUM(L8:M8)</f>
        <v>70</v>
      </c>
      <c r="O8" s="257" t="s">
        <v>301</v>
      </c>
    </row>
    <row r="9" spans="1:15" ht="20.100000000000001" customHeight="1">
      <c r="A9" s="99" t="s">
        <v>39</v>
      </c>
      <c r="B9" s="68">
        <v>1</v>
      </c>
      <c r="C9" s="68">
        <v>0</v>
      </c>
      <c r="D9" s="68">
        <v>0</v>
      </c>
      <c r="E9" s="68">
        <f>SUM(C9:D9)</f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f t="shared" ref="K9:K21" si="1">SUM(I9:J9)</f>
        <v>0</v>
      </c>
      <c r="L9" s="68">
        <v>12</v>
      </c>
      <c r="M9" s="68">
        <v>14</v>
      </c>
      <c r="N9" s="68">
        <f t="shared" si="0"/>
        <v>26</v>
      </c>
      <c r="O9" s="262" t="s">
        <v>302</v>
      </c>
    </row>
    <row r="10" spans="1:15" ht="20.100000000000001" customHeight="1">
      <c r="A10" s="99" t="s">
        <v>29</v>
      </c>
      <c r="B10" s="68">
        <v>1</v>
      </c>
      <c r="C10" s="68">
        <v>12</v>
      </c>
      <c r="D10" s="68">
        <v>0</v>
      </c>
      <c r="E10" s="68">
        <f t="shared" ref="E10:E21" si="2">SUM(C10:D10)</f>
        <v>12</v>
      </c>
      <c r="F10" s="68">
        <v>2</v>
      </c>
      <c r="G10" s="68">
        <v>0</v>
      </c>
      <c r="H10" s="68">
        <f t="shared" ref="H10:H21" si="3">SUM(F10:G10)</f>
        <v>2</v>
      </c>
      <c r="I10" s="68">
        <v>0</v>
      </c>
      <c r="J10" s="68">
        <v>0</v>
      </c>
      <c r="K10" s="68">
        <f t="shared" si="1"/>
        <v>0</v>
      </c>
      <c r="L10" s="68">
        <v>7</v>
      </c>
      <c r="M10" s="68">
        <v>12</v>
      </c>
      <c r="N10" s="68">
        <f t="shared" si="0"/>
        <v>19</v>
      </c>
      <c r="O10" s="262" t="s">
        <v>303</v>
      </c>
    </row>
    <row r="11" spans="1:15" ht="20.100000000000001" customHeight="1">
      <c r="A11" s="99" t="s">
        <v>40</v>
      </c>
      <c r="B11" s="68">
        <v>1</v>
      </c>
      <c r="C11" s="68">
        <v>8</v>
      </c>
      <c r="D11" s="68">
        <v>0</v>
      </c>
      <c r="E11" s="68">
        <f t="shared" si="2"/>
        <v>8</v>
      </c>
      <c r="F11" s="68">
        <v>0</v>
      </c>
      <c r="G11" s="68">
        <v>0</v>
      </c>
      <c r="H11" s="68">
        <f t="shared" si="3"/>
        <v>0</v>
      </c>
      <c r="I11" s="68">
        <v>3</v>
      </c>
      <c r="J11" s="68">
        <v>0</v>
      </c>
      <c r="K11" s="68">
        <f t="shared" si="1"/>
        <v>3</v>
      </c>
      <c r="L11" s="68">
        <v>17</v>
      </c>
      <c r="M11" s="68">
        <v>6</v>
      </c>
      <c r="N11" s="68">
        <f t="shared" si="0"/>
        <v>23</v>
      </c>
      <c r="O11" s="262" t="s">
        <v>304</v>
      </c>
    </row>
    <row r="12" spans="1:15" ht="20.100000000000001" customHeight="1">
      <c r="A12" s="99" t="s">
        <v>16</v>
      </c>
      <c r="B12" s="68">
        <v>4</v>
      </c>
      <c r="C12" s="68">
        <v>131</v>
      </c>
      <c r="D12" s="68">
        <v>99</v>
      </c>
      <c r="E12" s="68">
        <f t="shared" si="2"/>
        <v>230</v>
      </c>
      <c r="F12" s="68">
        <v>31</v>
      </c>
      <c r="G12" s="68">
        <v>16</v>
      </c>
      <c r="H12" s="68">
        <f t="shared" si="3"/>
        <v>47</v>
      </c>
      <c r="I12" s="68">
        <v>8</v>
      </c>
      <c r="J12" s="68">
        <v>4</v>
      </c>
      <c r="K12" s="68">
        <f t="shared" si="1"/>
        <v>12</v>
      </c>
      <c r="L12" s="68">
        <v>49</v>
      </c>
      <c r="M12" s="68">
        <v>82</v>
      </c>
      <c r="N12" s="68">
        <f t="shared" si="0"/>
        <v>131</v>
      </c>
      <c r="O12" s="262" t="s">
        <v>305</v>
      </c>
    </row>
    <row r="13" spans="1:15" ht="20.100000000000001" customHeight="1">
      <c r="A13" s="99" t="s">
        <v>31</v>
      </c>
      <c r="B13" s="68">
        <v>2</v>
      </c>
      <c r="C13" s="68">
        <v>12</v>
      </c>
      <c r="D13" s="68">
        <v>13</v>
      </c>
      <c r="E13" s="68">
        <f t="shared" si="2"/>
        <v>25</v>
      </c>
      <c r="F13" s="68">
        <v>0</v>
      </c>
      <c r="G13" s="68">
        <v>0</v>
      </c>
      <c r="H13" s="68">
        <f t="shared" si="3"/>
        <v>0</v>
      </c>
      <c r="I13" s="68">
        <v>2</v>
      </c>
      <c r="J13" s="68">
        <v>0</v>
      </c>
      <c r="K13" s="68">
        <f t="shared" si="1"/>
        <v>2</v>
      </c>
      <c r="L13" s="68">
        <v>25</v>
      </c>
      <c r="M13" s="68">
        <v>30</v>
      </c>
      <c r="N13" s="68">
        <f t="shared" si="0"/>
        <v>55</v>
      </c>
      <c r="O13" s="262" t="s">
        <v>307</v>
      </c>
    </row>
    <row r="14" spans="1:15" ht="20.100000000000001" customHeight="1">
      <c r="A14" s="99" t="s">
        <v>19</v>
      </c>
      <c r="B14" s="68">
        <v>1</v>
      </c>
      <c r="C14" s="68">
        <v>6</v>
      </c>
      <c r="D14" s="68">
        <v>0</v>
      </c>
      <c r="E14" s="68">
        <f t="shared" si="2"/>
        <v>6</v>
      </c>
      <c r="F14" s="68">
        <v>0</v>
      </c>
      <c r="G14" s="68">
        <v>0</v>
      </c>
      <c r="H14" s="68">
        <f t="shared" si="3"/>
        <v>0</v>
      </c>
      <c r="I14" s="68">
        <v>0</v>
      </c>
      <c r="J14" s="68">
        <v>0</v>
      </c>
      <c r="K14" s="68">
        <f t="shared" si="1"/>
        <v>0</v>
      </c>
      <c r="L14" s="68">
        <v>8</v>
      </c>
      <c r="M14" s="68">
        <v>12</v>
      </c>
      <c r="N14" s="68">
        <f t="shared" si="0"/>
        <v>20</v>
      </c>
      <c r="O14" s="262" t="s">
        <v>308</v>
      </c>
    </row>
    <row r="15" spans="1:15" ht="20.100000000000001" customHeight="1">
      <c r="A15" s="99" t="s">
        <v>20</v>
      </c>
      <c r="B15" s="68">
        <v>1</v>
      </c>
      <c r="C15" s="68">
        <v>15</v>
      </c>
      <c r="D15" s="68">
        <v>0</v>
      </c>
      <c r="E15" s="68">
        <f t="shared" si="2"/>
        <v>15</v>
      </c>
      <c r="F15" s="68">
        <v>0</v>
      </c>
      <c r="G15" s="68">
        <v>0</v>
      </c>
      <c r="H15" s="68">
        <f t="shared" si="3"/>
        <v>0</v>
      </c>
      <c r="I15" s="68">
        <v>0</v>
      </c>
      <c r="J15" s="68">
        <v>0</v>
      </c>
      <c r="K15" s="68">
        <f t="shared" si="1"/>
        <v>0</v>
      </c>
      <c r="L15" s="68">
        <v>21</v>
      </c>
      <c r="M15" s="68">
        <v>14</v>
      </c>
      <c r="N15" s="68">
        <f t="shared" si="0"/>
        <v>35</v>
      </c>
      <c r="O15" s="262" t="s">
        <v>309</v>
      </c>
    </row>
    <row r="16" spans="1:15" ht="20.100000000000001" customHeight="1">
      <c r="A16" s="100" t="s">
        <v>21</v>
      </c>
      <c r="B16" s="68">
        <v>2</v>
      </c>
      <c r="C16" s="68">
        <v>16</v>
      </c>
      <c r="D16" s="68">
        <v>16</v>
      </c>
      <c r="E16" s="68">
        <f t="shared" si="2"/>
        <v>32</v>
      </c>
      <c r="F16" s="68">
        <v>0</v>
      </c>
      <c r="G16" s="68">
        <v>1</v>
      </c>
      <c r="H16" s="68">
        <f t="shared" si="3"/>
        <v>1</v>
      </c>
      <c r="I16" s="68">
        <v>4</v>
      </c>
      <c r="J16" s="68">
        <v>0</v>
      </c>
      <c r="K16" s="68">
        <f t="shared" si="1"/>
        <v>4</v>
      </c>
      <c r="L16" s="68">
        <v>31</v>
      </c>
      <c r="M16" s="68">
        <v>39</v>
      </c>
      <c r="N16" s="68">
        <f t="shared" si="0"/>
        <v>70</v>
      </c>
      <c r="O16" s="262" t="s">
        <v>310</v>
      </c>
    </row>
    <row r="17" spans="1:15" ht="20.100000000000001" customHeight="1">
      <c r="A17" s="100" t="s">
        <v>22</v>
      </c>
      <c r="B17" s="68">
        <v>1</v>
      </c>
      <c r="C17" s="68">
        <v>19</v>
      </c>
      <c r="D17" s="68">
        <v>0</v>
      </c>
      <c r="E17" s="68">
        <f t="shared" si="2"/>
        <v>19</v>
      </c>
      <c r="F17" s="68">
        <v>0</v>
      </c>
      <c r="G17" s="68">
        <v>0</v>
      </c>
      <c r="H17" s="68">
        <f t="shared" si="3"/>
        <v>0</v>
      </c>
      <c r="I17" s="68">
        <v>0</v>
      </c>
      <c r="J17" s="68">
        <v>0</v>
      </c>
      <c r="K17" s="68">
        <f t="shared" si="1"/>
        <v>0</v>
      </c>
      <c r="L17" s="68">
        <v>15</v>
      </c>
      <c r="M17" s="68">
        <v>11</v>
      </c>
      <c r="N17" s="68">
        <f t="shared" si="0"/>
        <v>26</v>
      </c>
      <c r="O17" s="262" t="s">
        <v>311</v>
      </c>
    </row>
    <row r="18" spans="1:15" ht="20.100000000000001" customHeight="1">
      <c r="A18" s="100" t="s">
        <v>34</v>
      </c>
      <c r="B18" s="68">
        <v>3</v>
      </c>
      <c r="C18" s="68">
        <v>20</v>
      </c>
      <c r="D18" s="68">
        <v>15</v>
      </c>
      <c r="E18" s="68">
        <f t="shared" si="2"/>
        <v>35</v>
      </c>
      <c r="F18" s="68">
        <v>0</v>
      </c>
      <c r="G18" s="68">
        <v>0</v>
      </c>
      <c r="H18" s="68">
        <f t="shared" si="3"/>
        <v>0</v>
      </c>
      <c r="I18" s="68">
        <v>0</v>
      </c>
      <c r="J18" s="68">
        <v>0</v>
      </c>
      <c r="K18" s="68">
        <f t="shared" si="1"/>
        <v>0</v>
      </c>
      <c r="L18" s="68">
        <v>21</v>
      </c>
      <c r="M18" s="68">
        <v>55</v>
      </c>
      <c r="N18" s="68">
        <f t="shared" si="0"/>
        <v>76</v>
      </c>
      <c r="O18" s="262" t="s">
        <v>312</v>
      </c>
    </row>
    <row r="19" spans="1:15" ht="20.100000000000001" customHeight="1">
      <c r="A19" s="100" t="s">
        <v>35</v>
      </c>
      <c r="B19" s="68">
        <v>1</v>
      </c>
      <c r="C19" s="68">
        <v>10</v>
      </c>
      <c r="D19" s="68">
        <v>0</v>
      </c>
      <c r="E19" s="68">
        <f t="shared" si="2"/>
        <v>10</v>
      </c>
      <c r="F19" s="68">
        <v>0</v>
      </c>
      <c r="G19" s="68">
        <v>0</v>
      </c>
      <c r="H19" s="68">
        <f t="shared" si="3"/>
        <v>0</v>
      </c>
      <c r="I19" s="68">
        <v>2</v>
      </c>
      <c r="J19" s="68">
        <v>0</v>
      </c>
      <c r="K19" s="68">
        <f t="shared" si="1"/>
        <v>2</v>
      </c>
      <c r="L19" s="68">
        <v>10</v>
      </c>
      <c r="M19" s="68">
        <v>26</v>
      </c>
      <c r="N19" s="68">
        <f t="shared" si="0"/>
        <v>36</v>
      </c>
      <c r="O19" s="262" t="s">
        <v>313</v>
      </c>
    </row>
    <row r="20" spans="1:15" ht="20.100000000000001" customHeight="1">
      <c r="A20" s="100" t="s">
        <v>36</v>
      </c>
      <c r="B20" s="68">
        <v>1</v>
      </c>
      <c r="C20" s="68">
        <v>0</v>
      </c>
      <c r="D20" s="68">
        <v>0</v>
      </c>
      <c r="E20" s="68">
        <f t="shared" si="2"/>
        <v>0</v>
      </c>
      <c r="F20" s="68">
        <v>0</v>
      </c>
      <c r="G20" s="68">
        <v>0</v>
      </c>
      <c r="H20" s="68">
        <f t="shared" si="3"/>
        <v>0</v>
      </c>
      <c r="I20" s="68">
        <v>0</v>
      </c>
      <c r="J20" s="68">
        <v>0</v>
      </c>
      <c r="K20" s="68">
        <f t="shared" si="1"/>
        <v>0</v>
      </c>
      <c r="L20" s="68">
        <v>6</v>
      </c>
      <c r="M20" s="68">
        <v>3</v>
      </c>
      <c r="N20" s="68">
        <f t="shared" si="0"/>
        <v>9</v>
      </c>
      <c r="O20" s="261" t="s">
        <v>314</v>
      </c>
    </row>
    <row r="21" spans="1:15" ht="20.100000000000001" customHeight="1" thickBot="1">
      <c r="A21" s="105" t="s">
        <v>26</v>
      </c>
      <c r="B21" s="106">
        <v>1</v>
      </c>
      <c r="C21" s="106">
        <v>14</v>
      </c>
      <c r="D21" s="106">
        <v>0</v>
      </c>
      <c r="E21" s="106">
        <f t="shared" si="2"/>
        <v>14</v>
      </c>
      <c r="F21" s="106">
        <v>2</v>
      </c>
      <c r="G21" s="106">
        <v>0</v>
      </c>
      <c r="H21" s="106">
        <f t="shared" si="3"/>
        <v>2</v>
      </c>
      <c r="I21" s="106">
        <v>0</v>
      </c>
      <c r="J21" s="106">
        <v>0</v>
      </c>
      <c r="K21" s="106">
        <f t="shared" si="1"/>
        <v>0</v>
      </c>
      <c r="L21" s="106">
        <v>5</v>
      </c>
      <c r="M21" s="106">
        <v>13</v>
      </c>
      <c r="N21" s="106">
        <f t="shared" si="0"/>
        <v>18</v>
      </c>
      <c r="O21" s="259" t="s">
        <v>315</v>
      </c>
    </row>
    <row r="22" spans="1:15" ht="20.100000000000001" customHeight="1" thickTop="1" thickBot="1">
      <c r="A22" s="102" t="s">
        <v>8</v>
      </c>
      <c r="B22" s="103">
        <f>SUM(B8:B21)</f>
        <v>22</v>
      </c>
      <c r="C22" s="103">
        <f t="shared" ref="C22:N22" si="4">SUM(C8:C21)</f>
        <v>284</v>
      </c>
      <c r="D22" s="103">
        <f t="shared" si="4"/>
        <v>151</v>
      </c>
      <c r="E22" s="103">
        <f t="shared" si="4"/>
        <v>435</v>
      </c>
      <c r="F22" s="103">
        <f t="shared" si="4"/>
        <v>58</v>
      </c>
      <c r="G22" s="103">
        <f t="shared" si="4"/>
        <v>35</v>
      </c>
      <c r="H22" s="103">
        <f t="shared" si="4"/>
        <v>93</v>
      </c>
      <c r="I22" s="103">
        <f t="shared" si="4"/>
        <v>19</v>
      </c>
      <c r="J22" s="103">
        <f t="shared" si="4"/>
        <v>4</v>
      </c>
      <c r="K22" s="103">
        <f t="shared" si="4"/>
        <v>23</v>
      </c>
      <c r="L22" s="103">
        <f t="shared" si="4"/>
        <v>255</v>
      </c>
      <c r="M22" s="103">
        <f t="shared" si="4"/>
        <v>359</v>
      </c>
      <c r="N22" s="103">
        <f t="shared" si="4"/>
        <v>614</v>
      </c>
      <c r="O22" s="260" t="s">
        <v>316</v>
      </c>
    </row>
    <row r="23" spans="1:15" ht="20.100000000000001" customHeight="1" thickTop="1">
      <c r="E23" s="11"/>
      <c r="F23" s="11"/>
      <c r="G23" s="11"/>
      <c r="H23" s="11"/>
    </row>
    <row r="24" spans="1:15" ht="0.75" customHeight="1">
      <c r="E24" s="45">
        <f>SUM(C24:D24)</f>
        <v>0</v>
      </c>
      <c r="F24" s="48"/>
      <c r="G24" s="48"/>
      <c r="H24" s="48"/>
    </row>
    <row r="25" spans="1:15">
      <c r="E25" s="11"/>
      <c r="F25" s="11"/>
      <c r="G25" s="11"/>
      <c r="H25" s="11"/>
    </row>
  </sheetData>
  <mergeCells count="14">
    <mergeCell ref="O4:O7"/>
    <mergeCell ref="C5:E5"/>
    <mergeCell ref="F5:H5"/>
    <mergeCell ref="A1:O1"/>
    <mergeCell ref="A2:O2"/>
    <mergeCell ref="F4:H4"/>
    <mergeCell ref="L4:N4"/>
    <mergeCell ref="I4:K4"/>
    <mergeCell ref="A3:N3"/>
    <mergeCell ref="I5:K5"/>
    <mergeCell ref="L5:N5"/>
    <mergeCell ref="A4:A6"/>
    <mergeCell ref="B4:B6"/>
    <mergeCell ref="C4:E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25"/>
  <sheetViews>
    <sheetView rightToLeft="1" view="pageBreakPreview" zoomScale="80" zoomScaleNormal="80" zoomScaleSheetLayoutView="80" workbookViewId="0">
      <selection activeCell="N26" sqref="N26"/>
    </sheetView>
  </sheetViews>
  <sheetFormatPr defaultRowHeight="12.75"/>
  <cols>
    <col min="1" max="1" width="11.28515625" customWidth="1"/>
    <col min="2" max="2" width="7.42578125" customWidth="1"/>
    <col min="3" max="6" width="8.140625" customWidth="1"/>
    <col min="7" max="8" width="7.28515625" customWidth="1"/>
    <col min="9" max="9" width="7" customWidth="1"/>
    <col min="10" max="10" width="6.5703125" customWidth="1"/>
    <col min="11" max="11" width="6.42578125" customWidth="1"/>
    <col min="12" max="12" width="6.5703125" customWidth="1"/>
    <col min="13" max="13" width="7.5703125" customWidth="1"/>
    <col min="14" max="14" width="7" customWidth="1"/>
    <col min="15" max="18" width="8.140625" customWidth="1"/>
    <col min="19" max="19" width="16.7109375" bestFit="1" customWidth="1"/>
  </cols>
  <sheetData>
    <row r="1" spans="1:19" s="1" customFormat="1" ht="19.5" customHeight="1">
      <c r="A1" s="641"/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19" ht="21.75" customHeight="1">
      <c r="A2" s="641" t="s">
        <v>827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</row>
    <row r="3" spans="1:19" ht="21.75" customHeight="1">
      <c r="A3" s="637" t="s">
        <v>833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</row>
    <row r="4" spans="1:19" ht="21.75" customHeight="1" thickBot="1">
      <c r="A4" s="648" t="s">
        <v>259</v>
      </c>
      <c r="B4" s="648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289" t="s">
        <v>498</v>
      </c>
    </row>
    <row r="5" spans="1:19" ht="20.100000000000001" customHeight="1" thickTop="1">
      <c r="A5" s="645" t="s">
        <v>1</v>
      </c>
      <c r="B5" s="642" t="s">
        <v>857</v>
      </c>
      <c r="C5" s="642"/>
      <c r="D5" s="643" t="s">
        <v>855</v>
      </c>
      <c r="E5" s="643"/>
      <c r="F5" s="644" t="s">
        <v>856</v>
      </c>
      <c r="G5" s="643"/>
      <c r="H5" s="644" t="s">
        <v>861</v>
      </c>
      <c r="I5" s="643"/>
      <c r="J5" s="643" t="s">
        <v>862</v>
      </c>
      <c r="K5" s="643"/>
      <c r="L5" s="643" t="s">
        <v>863</v>
      </c>
      <c r="M5" s="643"/>
      <c r="N5" s="643" t="s">
        <v>859</v>
      </c>
      <c r="O5" s="643"/>
      <c r="P5" s="638" t="s">
        <v>8</v>
      </c>
      <c r="Q5" s="638"/>
      <c r="R5" s="638"/>
      <c r="S5" s="572" t="s">
        <v>300</v>
      </c>
    </row>
    <row r="6" spans="1:19" ht="20.100000000000001" customHeight="1">
      <c r="A6" s="646"/>
      <c r="B6" s="649" t="s">
        <v>858</v>
      </c>
      <c r="C6" s="64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640" t="s">
        <v>316</v>
      </c>
      <c r="Q6" s="640"/>
      <c r="R6" s="640"/>
      <c r="S6" s="573"/>
    </row>
    <row r="7" spans="1:19" s="11" customFormat="1" ht="20.100000000000001" customHeight="1">
      <c r="A7" s="646"/>
      <c r="B7" s="93" t="s">
        <v>9</v>
      </c>
      <c r="C7" s="93" t="s">
        <v>10</v>
      </c>
      <c r="D7" s="93" t="s">
        <v>9</v>
      </c>
      <c r="E7" s="93" t="s">
        <v>10</v>
      </c>
      <c r="F7" s="93" t="s">
        <v>9</v>
      </c>
      <c r="G7" s="93" t="s">
        <v>10</v>
      </c>
      <c r="H7" s="93" t="s">
        <v>9</v>
      </c>
      <c r="I7" s="93" t="s">
        <v>10</v>
      </c>
      <c r="J7" s="93" t="s">
        <v>9</v>
      </c>
      <c r="K7" s="93" t="s">
        <v>10</v>
      </c>
      <c r="L7" s="93" t="s">
        <v>9</v>
      </c>
      <c r="M7" s="93" t="s">
        <v>10</v>
      </c>
      <c r="N7" s="93" t="s">
        <v>9</v>
      </c>
      <c r="O7" s="93" t="s">
        <v>10</v>
      </c>
      <c r="P7" s="93" t="s">
        <v>9</v>
      </c>
      <c r="Q7" s="93" t="s">
        <v>10</v>
      </c>
      <c r="R7" s="98" t="s">
        <v>11</v>
      </c>
      <c r="S7" s="573"/>
    </row>
    <row r="8" spans="1:19" s="11" customFormat="1" ht="20.100000000000001" customHeight="1" thickBot="1">
      <c r="A8" s="647"/>
      <c r="B8" s="274" t="s">
        <v>333</v>
      </c>
      <c r="C8" s="276" t="s">
        <v>334</v>
      </c>
      <c r="D8" s="274" t="s">
        <v>333</v>
      </c>
      <c r="E8" s="276" t="s">
        <v>334</v>
      </c>
      <c r="F8" s="274" t="s">
        <v>333</v>
      </c>
      <c r="G8" s="276" t="s">
        <v>334</v>
      </c>
      <c r="H8" s="274" t="s">
        <v>333</v>
      </c>
      <c r="I8" s="276" t="s">
        <v>334</v>
      </c>
      <c r="J8" s="274" t="s">
        <v>333</v>
      </c>
      <c r="K8" s="276" t="s">
        <v>334</v>
      </c>
      <c r="L8" s="274" t="s">
        <v>333</v>
      </c>
      <c r="M8" s="276" t="s">
        <v>334</v>
      </c>
      <c r="N8" s="274" t="s">
        <v>333</v>
      </c>
      <c r="O8" s="276" t="s">
        <v>334</v>
      </c>
      <c r="P8" s="274" t="s">
        <v>333</v>
      </c>
      <c r="Q8" s="276" t="s">
        <v>334</v>
      </c>
      <c r="R8" s="274" t="s">
        <v>335</v>
      </c>
      <c r="S8" s="603"/>
    </row>
    <row r="9" spans="1:19" s="11" customFormat="1" ht="20.100000000000001" customHeight="1" thickTop="1">
      <c r="A9" s="89" t="s">
        <v>28</v>
      </c>
      <c r="B9" s="104">
        <v>0</v>
      </c>
      <c r="C9" s="104">
        <v>3</v>
      </c>
      <c r="D9" s="104">
        <v>0</v>
      </c>
      <c r="E9" s="104">
        <v>2</v>
      </c>
      <c r="F9" s="104">
        <v>4</v>
      </c>
      <c r="G9" s="104">
        <v>1</v>
      </c>
      <c r="H9" s="104">
        <v>7</v>
      </c>
      <c r="I9" s="104">
        <v>1</v>
      </c>
      <c r="J9" s="104">
        <v>7</v>
      </c>
      <c r="K9" s="104">
        <v>1</v>
      </c>
      <c r="L9" s="104">
        <v>3</v>
      </c>
      <c r="M9" s="104">
        <v>0</v>
      </c>
      <c r="N9" s="104">
        <v>0</v>
      </c>
      <c r="O9" s="104">
        <v>0</v>
      </c>
      <c r="P9" s="104">
        <f>N9+L9+J9+H9+F9+D9+B9</f>
        <v>21</v>
      </c>
      <c r="Q9" s="104">
        <f t="shared" ref="Q9:Q10" si="0">O9+M9+K9+I9+G9+E9+C9</f>
        <v>8</v>
      </c>
      <c r="R9" s="104">
        <f t="shared" ref="R9:R10" si="1">SUM(P9:Q9)</f>
        <v>29</v>
      </c>
      <c r="S9" s="270" t="s">
        <v>301</v>
      </c>
    </row>
    <row r="10" spans="1:19" s="11" customFormat="1" ht="20.100000000000001" customHeight="1">
      <c r="A10" s="99" t="s">
        <v>39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f t="shared" ref="P10" si="2">N10+L10+J10+H10+F10+D10+B10</f>
        <v>0</v>
      </c>
      <c r="Q10" s="68">
        <f t="shared" si="0"/>
        <v>0</v>
      </c>
      <c r="R10" s="68">
        <f t="shared" si="1"/>
        <v>0</v>
      </c>
      <c r="S10" s="271" t="s">
        <v>302</v>
      </c>
    </row>
    <row r="11" spans="1:19" s="11" customFormat="1" ht="20.100000000000001" customHeight="1">
      <c r="A11" s="99" t="s">
        <v>29</v>
      </c>
      <c r="B11" s="68">
        <v>0</v>
      </c>
      <c r="C11" s="68">
        <v>0</v>
      </c>
      <c r="D11" s="68">
        <v>0</v>
      </c>
      <c r="E11" s="68">
        <v>0</v>
      </c>
      <c r="F11" s="68">
        <v>1</v>
      </c>
      <c r="G11" s="68">
        <v>0</v>
      </c>
      <c r="H11" s="68">
        <v>2</v>
      </c>
      <c r="I11" s="68">
        <v>0</v>
      </c>
      <c r="J11" s="68">
        <v>8</v>
      </c>
      <c r="K11" s="68">
        <v>0</v>
      </c>
      <c r="L11" s="68">
        <v>1</v>
      </c>
      <c r="M11" s="68">
        <v>0</v>
      </c>
      <c r="N11" s="68">
        <v>0</v>
      </c>
      <c r="O11" s="68">
        <v>0</v>
      </c>
      <c r="P11" s="68">
        <f t="shared" ref="P11:P22" si="3">N11+L11+J11+H11+F11+D11+B11</f>
        <v>12</v>
      </c>
      <c r="Q11" s="68">
        <f t="shared" ref="Q11:Q22" si="4">O11+M11+K11+I11+G11+E11+C11</f>
        <v>0</v>
      </c>
      <c r="R11" s="68">
        <f t="shared" ref="R11:R22" si="5">SUM(P11:Q11)</f>
        <v>12</v>
      </c>
      <c r="S11" s="271" t="s">
        <v>303</v>
      </c>
    </row>
    <row r="12" spans="1:19" s="11" customFormat="1" ht="20.100000000000001" customHeight="1">
      <c r="A12" s="99" t="s">
        <v>40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5</v>
      </c>
      <c r="I12" s="68">
        <v>0</v>
      </c>
      <c r="J12" s="68">
        <v>3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f t="shared" si="3"/>
        <v>8</v>
      </c>
      <c r="Q12" s="68">
        <f t="shared" si="4"/>
        <v>0</v>
      </c>
      <c r="R12" s="68">
        <f t="shared" si="5"/>
        <v>8</v>
      </c>
      <c r="S12" s="271" t="s">
        <v>304</v>
      </c>
    </row>
    <row r="13" spans="1:19" s="11" customFormat="1" ht="20.100000000000001" customHeight="1">
      <c r="A13" s="99" t="s">
        <v>30</v>
      </c>
      <c r="B13" s="68">
        <v>22</v>
      </c>
      <c r="C13" s="68">
        <v>23</v>
      </c>
      <c r="D13" s="68">
        <v>21</v>
      </c>
      <c r="E13" s="68">
        <v>14</v>
      </c>
      <c r="F13" s="68">
        <v>25</v>
      </c>
      <c r="G13" s="68">
        <v>18</v>
      </c>
      <c r="H13" s="68">
        <v>29</v>
      </c>
      <c r="I13" s="68">
        <v>10</v>
      </c>
      <c r="J13" s="68">
        <v>17</v>
      </c>
      <c r="K13" s="68">
        <v>18</v>
      </c>
      <c r="L13" s="68">
        <v>12</v>
      </c>
      <c r="M13" s="68">
        <v>16</v>
      </c>
      <c r="N13" s="68">
        <v>5</v>
      </c>
      <c r="O13" s="68">
        <v>0</v>
      </c>
      <c r="P13" s="68">
        <f t="shared" si="3"/>
        <v>131</v>
      </c>
      <c r="Q13" s="68">
        <f t="shared" si="4"/>
        <v>99</v>
      </c>
      <c r="R13" s="68">
        <f t="shared" si="5"/>
        <v>230</v>
      </c>
      <c r="S13" s="271" t="s">
        <v>305</v>
      </c>
    </row>
    <row r="14" spans="1:19" s="11" customFormat="1" ht="20.100000000000001" customHeight="1">
      <c r="A14" s="99" t="s">
        <v>31</v>
      </c>
      <c r="B14" s="68">
        <v>0</v>
      </c>
      <c r="C14" s="68">
        <v>0</v>
      </c>
      <c r="D14" s="68">
        <v>1</v>
      </c>
      <c r="E14" s="68">
        <v>0</v>
      </c>
      <c r="F14" s="68">
        <v>3</v>
      </c>
      <c r="G14" s="68">
        <v>3</v>
      </c>
      <c r="H14" s="68">
        <v>3</v>
      </c>
      <c r="I14" s="68">
        <v>6</v>
      </c>
      <c r="J14" s="68">
        <v>3</v>
      </c>
      <c r="K14" s="68">
        <v>2</v>
      </c>
      <c r="L14" s="68">
        <v>2</v>
      </c>
      <c r="M14" s="68">
        <v>2</v>
      </c>
      <c r="N14" s="68">
        <v>0</v>
      </c>
      <c r="O14" s="68">
        <v>0</v>
      </c>
      <c r="P14" s="68">
        <f t="shared" si="3"/>
        <v>12</v>
      </c>
      <c r="Q14" s="68">
        <f t="shared" si="4"/>
        <v>13</v>
      </c>
      <c r="R14" s="68">
        <f t="shared" si="5"/>
        <v>25</v>
      </c>
      <c r="S14" s="271" t="s">
        <v>307</v>
      </c>
    </row>
    <row r="15" spans="1:19" s="11" customFormat="1" ht="20.100000000000001" customHeight="1">
      <c r="A15" s="99" t="s">
        <v>32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2</v>
      </c>
      <c r="I15" s="68">
        <v>0</v>
      </c>
      <c r="J15" s="68">
        <v>3</v>
      </c>
      <c r="K15" s="68">
        <v>0</v>
      </c>
      <c r="L15" s="68">
        <v>1</v>
      </c>
      <c r="M15" s="68">
        <v>0</v>
      </c>
      <c r="N15" s="68">
        <v>0</v>
      </c>
      <c r="O15" s="68">
        <v>0</v>
      </c>
      <c r="P15" s="68">
        <f t="shared" si="3"/>
        <v>6</v>
      </c>
      <c r="Q15" s="68">
        <f t="shared" si="4"/>
        <v>0</v>
      </c>
      <c r="R15" s="68">
        <f t="shared" si="5"/>
        <v>6</v>
      </c>
      <c r="S15" s="271" t="s">
        <v>308</v>
      </c>
    </row>
    <row r="16" spans="1:19" s="11" customFormat="1" ht="20.100000000000001" customHeight="1">
      <c r="A16" s="99" t="s">
        <v>33</v>
      </c>
      <c r="B16" s="68">
        <v>0</v>
      </c>
      <c r="C16" s="68">
        <v>0</v>
      </c>
      <c r="D16" s="68">
        <v>0</v>
      </c>
      <c r="E16" s="68">
        <v>0</v>
      </c>
      <c r="F16" s="68">
        <v>4</v>
      </c>
      <c r="G16" s="68">
        <v>0</v>
      </c>
      <c r="H16" s="68">
        <v>5</v>
      </c>
      <c r="I16" s="68">
        <v>0</v>
      </c>
      <c r="J16" s="68">
        <v>5</v>
      </c>
      <c r="K16" s="68">
        <v>0</v>
      </c>
      <c r="L16" s="68">
        <v>1</v>
      </c>
      <c r="M16" s="68">
        <v>0</v>
      </c>
      <c r="N16" s="68">
        <v>0</v>
      </c>
      <c r="O16" s="68">
        <v>0</v>
      </c>
      <c r="P16" s="68">
        <f t="shared" si="3"/>
        <v>15</v>
      </c>
      <c r="Q16" s="68">
        <f t="shared" si="4"/>
        <v>0</v>
      </c>
      <c r="R16" s="68">
        <f t="shared" si="5"/>
        <v>15</v>
      </c>
      <c r="S16" s="271" t="s">
        <v>309</v>
      </c>
    </row>
    <row r="17" spans="1:23" s="11" customFormat="1" ht="20.100000000000001" customHeight="1">
      <c r="A17" s="100" t="s">
        <v>21</v>
      </c>
      <c r="B17" s="68">
        <v>0</v>
      </c>
      <c r="C17" s="68">
        <v>0</v>
      </c>
      <c r="D17" s="68">
        <v>3</v>
      </c>
      <c r="E17" s="68">
        <v>2</v>
      </c>
      <c r="F17" s="68">
        <v>5</v>
      </c>
      <c r="G17" s="68">
        <v>0</v>
      </c>
      <c r="H17" s="68">
        <v>5</v>
      </c>
      <c r="I17" s="68">
        <v>3</v>
      </c>
      <c r="J17" s="68">
        <v>3</v>
      </c>
      <c r="K17" s="68">
        <v>4</v>
      </c>
      <c r="L17" s="68">
        <v>0</v>
      </c>
      <c r="M17" s="68">
        <v>6</v>
      </c>
      <c r="N17" s="68">
        <v>0</v>
      </c>
      <c r="O17" s="68">
        <v>1</v>
      </c>
      <c r="P17" s="68">
        <f t="shared" si="3"/>
        <v>16</v>
      </c>
      <c r="Q17" s="68">
        <f t="shared" si="4"/>
        <v>16</v>
      </c>
      <c r="R17" s="68">
        <f t="shared" si="5"/>
        <v>32</v>
      </c>
      <c r="S17" s="271" t="s">
        <v>310</v>
      </c>
    </row>
    <row r="18" spans="1:23" s="11" customFormat="1" ht="20.100000000000001" customHeight="1">
      <c r="A18" s="99" t="s">
        <v>22</v>
      </c>
      <c r="B18" s="68">
        <v>0</v>
      </c>
      <c r="C18" s="68">
        <v>0</v>
      </c>
      <c r="D18" s="68">
        <v>3</v>
      </c>
      <c r="E18" s="68">
        <v>0</v>
      </c>
      <c r="F18" s="68">
        <v>5</v>
      </c>
      <c r="G18" s="68">
        <v>0</v>
      </c>
      <c r="H18" s="68">
        <v>4</v>
      </c>
      <c r="I18" s="68">
        <v>0</v>
      </c>
      <c r="J18" s="68">
        <v>5</v>
      </c>
      <c r="K18" s="68">
        <v>0</v>
      </c>
      <c r="L18" s="68">
        <v>2</v>
      </c>
      <c r="M18" s="68">
        <v>0</v>
      </c>
      <c r="N18" s="68">
        <v>0</v>
      </c>
      <c r="O18" s="68">
        <v>0</v>
      </c>
      <c r="P18" s="68">
        <f t="shared" si="3"/>
        <v>19</v>
      </c>
      <c r="Q18" s="68">
        <f t="shared" si="4"/>
        <v>0</v>
      </c>
      <c r="R18" s="68">
        <f t="shared" si="5"/>
        <v>19</v>
      </c>
      <c r="S18" s="271" t="s">
        <v>311</v>
      </c>
    </row>
    <row r="19" spans="1:23" s="11" customFormat="1" ht="20.100000000000001" customHeight="1">
      <c r="A19" s="99" t="s">
        <v>34</v>
      </c>
      <c r="B19" s="68">
        <v>3</v>
      </c>
      <c r="C19" s="68">
        <v>2</v>
      </c>
      <c r="D19" s="68">
        <v>2</v>
      </c>
      <c r="E19" s="68">
        <v>2</v>
      </c>
      <c r="F19" s="68">
        <v>4</v>
      </c>
      <c r="G19" s="68">
        <v>5</v>
      </c>
      <c r="H19" s="68">
        <v>3</v>
      </c>
      <c r="I19" s="68">
        <v>3</v>
      </c>
      <c r="J19" s="68">
        <v>5</v>
      </c>
      <c r="K19" s="68">
        <v>0</v>
      </c>
      <c r="L19" s="68">
        <v>3</v>
      </c>
      <c r="M19" s="68">
        <v>3</v>
      </c>
      <c r="N19" s="68">
        <v>0</v>
      </c>
      <c r="O19" s="68">
        <v>0</v>
      </c>
      <c r="P19" s="68">
        <f t="shared" si="3"/>
        <v>20</v>
      </c>
      <c r="Q19" s="68">
        <f t="shared" si="4"/>
        <v>15</v>
      </c>
      <c r="R19" s="68">
        <f t="shared" si="5"/>
        <v>35</v>
      </c>
      <c r="S19" s="271" t="s">
        <v>312</v>
      </c>
    </row>
    <row r="20" spans="1:23" s="11" customFormat="1" ht="20.100000000000001" customHeight="1">
      <c r="A20" s="99" t="s">
        <v>35</v>
      </c>
      <c r="B20" s="68">
        <v>0</v>
      </c>
      <c r="C20" s="68">
        <v>0</v>
      </c>
      <c r="D20" s="68">
        <v>2</v>
      </c>
      <c r="E20" s="68">
        <v>0</v>
      </c>
      <c r="F20" s="68">
        <v>1</v>
      </c>
      <c r="G20" s="68">
        <v>0</v>
      </c>
      <c r="H20" s="68">
        <v>0</v>
      </c>
      <c r="I20" s="68">
        <v>0</v>
      </c>
      <c r="J20" s="68">
        <v>5</v>
      </c>
      <c r="K20" s="68">
        <v>0</v>
      </c>
      <c r="L20" s="68">
        <v>2</v>
      </c>
      <c r="M20" s="68">
        <v>0</v>
      </c>
      <c r="N20" s="68">
        <v>0</v>
      </c>
      <c r="O20" s="68">
        <v>0</v>
      </c>
      <c r="P20" s="68">
        <f t="shared" si="3"/>
        <v>10</v>
      </c>
      <c r="Q20" s="68">
        <f t="shared" si="4"/>
        <v>0</v>
      </c>
      <c r="R20" s="68">
        <f t="shared" si="5"/>
        <v>10</v>
      </c>
      <c r="S20" s="271" t="s">
        <v>313</v>
      </c>
    </row>
    <row r="21" spans="1:23" ht="20.100000000000001" customHeight="1">
      <c r="A21" s="99" t="s">
        <v>36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f t="shared" si="3"/>
        <v>0</v>
      </c>
      <c r="Q21" s="68">
        <f t="shared" si="4"/>
        <v>0</v>
      </c>
      <c r="R21" s="68">
        <f t="shared" si="5"/>
        <v>0</v>
      </c>
      <c r="S21" s="314" t="s">
        <v>314</v>
      </c>
      <c r="U21" s="11"/>
      <c r="V21" s="11"/>
      <c r="W21" s="11"/>
    </row>
    <row r="22" spans="1:23" ht="20.100000000000001" customHeight="1" thickBot="1">
      <c r="A22" s="105" t="s">
        <v>37</v>
      </c>
      <c r="B22" s="106">
        <v>0</v>
      </c>
      <c r="C22" s="106">
        <v>0</v>
      </c>
      <c r="D22" s="106">
        <v>2</v>
      </c>
      <c r="E22" s="106">
        <v>0</v>
      </c>
      <c r="F22" s="106">
        <v>0</v>
      </c>
      <c r="G22" s="106">
        <v>0</v>
      </c>
      <c r="H22" s="106">
        <v>3</v>
      </c>
      <c r="I22" s="106">
        <v>0</v>
      </c>
      <c r="J22" s="106">
        <v>4</v>
      </c>
      <c r="K22" s="106">
        <v>0</v>
      </c>
      <c r="L22" s="106">
        <v>3</v>
      </c>
      <c r="M22" s="106">
        <v>0</v>
      </c>
      <c r="N22" s="106">
        <v>2</v>
      </c>
      <c r="O22" s="106">
        <v>0</v>
      </c>
      <c r="P22" s="106">
        <f t="shared" si="3"/>
        <v>14</v>
      </c>
      <c r="Q22" s="106">
        <f t="shared" si="4"/>
        <v>0</v>
      </c>
      <c r="R22" s="106">
        <f t="shared" si="5"/>
        <v>14</v>
      </c>
      <c r="S22" s="269" t="s">
        <v>315</v>
      </c>
      <c r="U22" s="11"/>
      <c r="V22" s="11"/>
      <c r="W22" s="11"/>
    </row>
    <row r="23" spans="1:23" ht="20.100000000000001" customHeight="1" thickTop="1" thickBot="1">
      <c r="A23" s="111" t="s">
        <v>0</v>
      </c>
      <c r="B23" s="95">
        <f>SUM(B9:B22)</f>
        <v>25</v>
      </c>
      <c r="C23" s="95">
        <f t="shared" ref="C23:R23" si="6">SUM(C9:C22)</f>
        <v>28</v>
      </c>
      <c r="D23" s="95">
        <f t="shared" si="6"/>
        <v>34</v>
      </c>
      <c r="E23" s="95">
        <f t="shared" si="6"/>
        <v>20</v>
      </c>
      <c r="F23" s="95">
        <f t="shared" si="6"/>
        <v>52</v>
      </c>
      <c r="G23" s="95">
        <f t="shared" si="6"/>
        <v>27</v>
      </c>
      <c r="H23" s="95">
        <f t="shared" si="6"/>
        <v>68</v>
      </c>
      <c r="I23" s="95">
        <f t="shared" si="6"/>
        <v>23</v>
      </c>
      <c r="J23" s="95">
        <f t="shared" si="6"/>
        <v>68</v>
      </c>
      <c r="K23" s="95">
        <f t="shared" si="6"/>
        <v>25</v>
      </c>
      <c r="L23" s="95">
        <f t="shared" si="6"/>
        <v>30</v>
      </c>
      <c r="M23" s="95">
        <f t="shared" si="6"/>
        <v>27</v>
      </c>
      <c r="N23" s="95">
        <f t="shared" si="6"/>
        <v>7</v>
      </c>
      <c r="O23" s="95">
        <f t="shared" si="6"/>
        <v>1</v>
      </c>
      <c r="P23" s="95">
        <f t="shared" si="6"/>
        <v>284</v>
      </c>
      <c r="Q23" s="95">
        <f t="shared" si="6"/>
        <v>151</v>
      </c>
      <c r="R23" s="95">
        <f t="shared" si="6"/>
        <v>435</v>
      </c>
      <c r="S23" s="268" t="s">
        <v>316</v>
      </c>
      <c r="U23" s="11"/>
      <c r="V23" s="11"/>
      <c r="W23" s="11"/>
    </row>
    <row r="24" spans="1:23" ht="13.5" thickTop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U24" s="11"/>
      <c r="V24" s="11"/>
      <c r="W24" s="11"/>
    </row>
    <row r="25" spans="1:23" ht="0.75" customHeight="1">
      <c r="U25" s="11"/>
      <c r="V25" s="11"/>
      <c r="W25" s="11"/>
    </row>
  </sheetData>
  <mergeCells count="16">
    <mergeCell ref="A1:R1"/>
    <mergeCell ref="A2:R2"/>
    <mergeCell ref="P5:R5"/>
    <mergeCell ref="B5:C5"/>
    <mergeCell ref="D5:E5"/>
    <mergeCell ref="F5:G5"/>
    <mergeCell ref="N5:O5"/>
    <mergeCell ref="J5:K5"/>
    <mergeCell ref="L5:M5"/>
    <mergeCell ref="A3:S3"/>
    <mergeCell ref="S5:S8"/>
    <mergeCell ref="P6:R6"/>
    <mergeCell ref="A5:A8"/>
    <mergeCell ref="H5:I5"/>
    <mergeCell ref="A4:R4"/>
    <mergeCell ref="B6:C6"/>
  </mergeCells>
  <phoneticPr fontId="0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&amp;C&amp;"Arial,Bold"&amp;12 17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44</vt:i4>
      </vt:variant>
    </vt:vector>
  </HeadingPairs>
  <TitlesOfParts>
    <vt:vector size="101" baseType="lpstr">
      <vt:lpstr>2 </vt:lpstr>
      <vt:lpstr>3 </vt:lpstr>
      <vt:lpstr>4.</vt:lpstr>
      <vt:lpstr>5</vt:lpstr>
      <vt:lpstr>6</vt:lpstr>
      <vt:lpstr>7م</vt:lpstr>
      <vt:lpstr>8ف</vt:lpstr>
      <vt:lpstr>9</vt:lpstr>
      <vt:lpstr>10</vt:lpstr>
      <vt:lpstr>11</vt:lpstr>
      <vt:lpstr>12</vt:lpstr>
      <vt:lpstr>13</vt:lpstr>
      <vt:lpstr>14</vt:lpstr>
      <vt:lpstr>15 م</vt:lpstr>
      <vt:lpstr> 16 ف</vt:lpstr>
      <vt:lpstr>17</vt:lpstr>
      <vt:lpstr>18</vt:lpstr>
      <vt:lpstr>19ج</vt:lpstr>
      <vt:lpstr>20</vt:lpstr>
      <vt:lpstr>21</vt:lpstr>
      <vt:lpstr>22</vt:lpstr>
      <vt:lpstr>23</vt:lpstr>
      <vt:lpstr>24</vt:lpstr>
      <vt:lpstr>25ف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48n</vt:lpstr>
      <vt:lpstr>49</vt:lpstr>
      <vt:lpstr>49cont</vt:lpstr>
      <vt:lpstr>50</vt:lpstr>
      <vt:lpstr>51</vt:lpstr>
      <vt:lpstr>52</vt:lpstr>
      <vt:lpstr>53</vt:lpstr>
      <vt:lpstr>54</vt:lpstr>
      <vt:lpstr>55</vt:lpstr>
      <vt:lpstr>56</vt:lpstr>
      <vt:lpstr>Sheet1</vt:lpstr>
      <vt:lpstr>' 16 ف'!Print_Area</vt:lpstr>
      <vt:lpstr>'10'!Print_Area</vt:lpstr>
      <vt:lpstr>'11'!Print_Area</vt:lpstr>
      <vt:lpstr>'13'!Print_Area</vt:lpstr>
      <vt:lpstr>'14'!Print_Area</vt:lpstr>
      <vt:lpstr>'15 م'!Print_Area</vt:lpstr>
      <vt:lpstr>'17'!Print_Area</vt:lpstr>
      <vt:lpstr>'18'!Print_Area</vt:lpstr>
      <vt:lpstr>'19ج'!Print_Area</vt:lpstr>
      <vt:lpstr>'2 '!Print_Area</vt:lpstr>
      <vt:lpstr>'20'!Print_Area</vt:lpstr>
      <vt:lpstr>'21'!Print_Area</vt:lpstr>
      <vt:lpstr>'22'!Print_Area</vt:lpstr>
      <vt:lpstr>'23'!Print_Area</vt:lpstr>
      <vt:lpstr>'24'!Print_Area</vt:lpstr>
      <vt:lpstr>'25ف'!Print_Area</vt:lpstr>
      <vt:lpstr>'26'!Print_Area</vt:lpstr>
      <vt:lpstr>'27'!Print_Area</vt:lpstr>
      <vt:lpstr>'28'!Print_Area</vt:lpstr>
      <vt:lpstr>'29'!Print_Area</vt:lpstr>
      <vt:lpstr>'3 '!Print_Area</vt:lpstr>
      <vt:lpstr>'30'!Print_Area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'4.'!Print_Area</vt:lpstr>
      <vt:lpstr>'40'!Print_Area</vt:lpstr>
      <vt:lpstr>'41'!Print_Area</vt:lpstr>
      <vt:lpstr>'43'!Print_Area</vt:lpstr>
      <vt:lpstr>'44'!Print_Area</vt:lpstr>
      <vt:lpstr>'45'!Print_Area</vt:lpstr>
      <vt:lpstr>'46'!Print_Area</vt:lpstr>
      <vt:lpstr>'47'!Print_Area</vt:lpstr>
      <vt:lpstr>'49'!Print_Area</vt:lpstr>
      <vt:lpstr>'5'!Print_Area</vt:lpstr>
      <vt:lpstr>'6'!Print_Area</vt:lpstr>
      <vt:lpstr>'7م'!Print_Area</vt:lpstr>
      <vt:lpstr>'8ف'!Print_Area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molsa</dc:creator>
  <cp:lastModifiedBy>Rajaa Mahmod</cp:lastModifiedBy>
  <cp:lastPrinted>2018-08-12T05:39:08Z</cp:lastPrinted>
  <dcterms:created xsi:type="dcterms:W3CDTF">2012-02-26T19:26:20Z</dcterms:created>
  <dcterms:modified xsi:type="dcterms:W3CDTF">2018-08-19T04:21:43Z</dcterms:modified>
</cp:coreProperties>
</file>